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'Munka1'!$A$56:$J$73</definedName>
  </definedNames>
  <calcPr fullCalcOnLoad="1"/>
</workbook>
</file>

<file path=xl/sharedStrings.xml><?xml version="1.0" encoding="utf-8"?>
<sst xmlns="http://schemas.openxmlformats.org/spreadsheetml/2006/main" count="538" uniqueCount="257">
  <si>
    <t>Koszta József Általános Iskola</t>
  </si>
  <si>
    <t>2004/2005. tanév  tantárgyfelosztás szerinti  létszámszükséglete</t>
  </si>
  <si>
    <t xml:space="preserve">Tanítók </t>
  </si>
  <si>
    <t>Tantárgyfelosztás szerinti ellátott óraszám:</t>
  </si>
  <si>
    <t>Alsó tagozat:</t>
  </si>
  <si>
    <t>tanóra</t>
  </si>
  <si>
    <t>differenciáló óra</t>
  </si>
  <si>
    <t>magántanuló órája</t>
  </si>
  <si>
    <t>kötelező óraszámban ellátott órák</t>
  </si>
  <si>
    <t>órakedvezmények</t>
  </si>
  <si>
    <t>óra</t>
  </si>
  <si>
    <t>ebből</t>
  </si>
  <si>
    <t>túlórábanban ellátott órák</t>
  </si>
  <si>
    <t>tanítói</t>
  </si>
  <si>
    <t>létszámszükséglete</t>
  </si>
  <si>
    <t>fő</t>
  </si>
  <si>
    <t>Fölső tagozat:</t>
  </si>
  <si>
    <t>áttanítás  fölsőbe</t>
  </si>
  <si>
    <t>áttanítás  alsóba</t>
  </si>
  <si>
    <t>(nyelv)</t>
  </si>
  <si>
    <t>Tanárok:</t>
  </si>
  <si>
    <t>tanári</t>
  </si>
  <si>
    <t>napköziotthon</t>
  </si>
  <si>
    <t>napközis óra</t>
  </si>
  <si>
    <t>ügyelet</t>
  </si>
  <si>
    <t>Összes Óra létszámszükséglete:</t>
  </si>
  <si>
    <t>Egyéb munkakörök:</t>
  </si>
  <si>
    <t>igazgató</t>
  </si>
  <si>
    <t>ig. h.</t>
  </si>
  <si>
    <t>könyvtár</t>
  </si>
  <si>
    <t>(könyvtár 24 óra is)</t>
  </si>
  <si>
    <t>(338-10 óra áttanítás fölsőbe)</t>
  </si>
  <si>
    <t>szakkör, tömegsport</t>
  </si>
  <si>
    <t>gy. véd.f</t>
  </si>
  <si>
    <t>Az iskola összes létszámszükséglete:</t>
  </si>
  <si>
    <t>Összes ellátott óra - felhasznált órakeret</t>
  </si>
  <si>
    <t xml:space="preserve"> óra</t>
  </si>
  <si>
    <t>ebből:</t>
  </si>
  <si>
    <t>412-3 óra tanító áttanítás</t>
  </si>
  <si>
    <t>(285-15 óra tanár áttanítás)</t>
  </si>
  <si>
    <t>(nyelv, tanulószoba)</t>
  </si>
  <si>
    <r>
      <t xml:space="preserve">A </t>
    </r>
    <r>
      <rPr>
        <u val="single"/>
        <sz val="10"/>
        <rFont val="Arial"/>
        <family val="2"/>
      </rPr>
      <t xml:space="preserve">Koszta József Általános Iskola </t>
    </r>
    <r>
      <rPr>
        <sz val="10"/>
        <rFont val="Arial"/>
        <family val="0"/>
      </rPr>
      <t xml:space="preserve"> pedagógusainak </t>
    </r>
    <r>
      <rPr>
        <u val="single"/>
        <sz val="10"/>
        <rFont val="Arial"/>
        <family val="2"/>
      </rPr>
      <t xml:space="preserve">heti </t>
    </r>
    <r>
      <rPr>
        <sz val="10"/>
        <rFont val="Arial"/>
        <family val="0"/>
      </rPr>
      <t xml:space="preserve">  munkabeosztása</t>
    </r>
  </si>
  <si>
    <t>osztály</t>
  </si>
  <si>
    <t>5-től</t>
  </si>
  <si>
    <t>a</t>
  </si>
  <si>
    <t>8-ig</t>
  </si>
  <si>
    <t>sorszám</t>
  </si>
  <si>
    <t>megjelölése</t>
  </si>
  <si>
    <t>óratervi órák száma</t>
  </si>
  <si>
    <t>neve</t>
  </si>
  <si>
    <t>mely szakra képesített</t>
  </si>
  <si>
    <t>tárgyakat tanít</t>
  </si>
  <si>
    <t>A PEDAGÓGUS</t>
  </si>
  <si>
    <t>végzett- sége</t>
  </si>
  <si>
    <t xml:space="preserve">osztály,   csoport </t>
  </si>
  <si>
    <t>A pedagógus által ellátott  óratervi órák osztályonként, tantárgyanként</t>
  </si>
  <si>
    <t>b</t>
  </si>
  <si>
    <t>c</t>
  </si>
  <si>
    <t>ÓRATERVI ÓRÁK ÖSSZESEN</t>
  </si>
  <si>
    <t>TAGOZATI ÁTTANÍTÁS ÓRASZ.</t>
  </si>
  <si>
    <t>Kötelező óraszámba beszámítható feladatok óraszáma</t>
  </si>
  <si>
    <t>diff. Képességfejlesztés</t>
  </si>
  <si>
    <t>szakkör</t>
  </si>
  <si>
    <t>énekkar</t>
  </si>
  <si>
    <t>tömegsport</t>
  </si>
  <si>
    <t>osztályfőnöki,mkv.órakedv.</t>
  </si>
  <si>
    <t>ÖSSZES ÓRASZÁM (7+8+9)</t>
  </si>
  <si>
    <t>KÖTELEZŐ ÓRASZÁM</t>
  </si>
  <si>
    <t>KÖTELEZŐNÉL TÖBB  ÓRASZÁM</t>
  </si>
  <si>
    <t>tanulószoba</t>
  </si>
  <si>
    <t>ÖSSZESEn ELLÁTOTT ÓRA (10+13)</t>
  </si>
  <si>
    <t>TÚLÓRÁK SZÁMA</t>
  </si>
  <si>
    <t>TARTÓS HELYETTESÍTÉS ÓRASZÁMA</t>
  </si>
  <si>
    <t>JEGYZET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</si>
  <si>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</si>
  <si>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</si>
  <si>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</si>
  <si>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</si>
  <si>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</si>
  <si>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</si>
  <si>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</si>
  <si>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</si>
  <si>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</si>
  <si>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</si>
  <si>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</si>
  <si>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</si>
  <si>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</si>
  <si>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</si>
  <si>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</si>
  <si>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</si>
  <si>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ÖSZESEN:</t>
  </si>
  <si>
    <t>F</t>
  </si>
  <si>
    <t>Biológia</t>
  </si>
  <si>
    <t>Technika</t>
  </si>
  <si>
    <t>Környezetvéd.</t>
  </si>
  <si>
    <t>vizuális kult.</t>
  </si>
  <si>
    <t>biológia</t>
  </si>
  <si>
    <t>technika</t>
  </si>
  <si>
    <t>osztályfőn</t>
  </si>
  <si>
    <t>természetism</t>
  </si>
  <si>
    <t>egészségt.</t>
  </si>
  <si>
    <t>médiaism.</t>
  </si>
  <si>
    <t>E</t>
  </si>
  <si>
    <t>Magyar</t>
  </si>
  <si>
    <t>német</t>
  </si>
  <si>
    <t>magyar</t>
  </si>
  <si>
    <t xml:space="preserve">Történelem </t>
  </si>
  <si>
    <t>orosz</t>
  </si>
  <si>
    <t xml:space="preserve">történelem </t>
  </si>
  <si>
    <t>honismeret</t>
  </si>
  <si>
    <t>etika</t>
  </si>
  <si>
    <t>fizika</t>
  </si>
  <si>
    <t>informatika</t>
  </si>
  <si>
    <t>tech.</t>
  </si>
  <si>
    <t>inform.</t>
  </si>
  <si>
    <t>matematika</t>
  </si>
  <si>
    <t>testnevelés</t>
  </si>
  <si>
    <t>kémia</t>
  </si>
  <si>
    <t>KT elnöke</t>
  </si>
  <si>
    <t>ifj. véd. fel.</t>
  </si>
  <si>
    <t>tanító</t>
  </si>
  <si>
    <t>angol</t>
  </si>
  <si>
    <t>ének</t>
  </si>
  <si>
    <t>Rajz</t>
  </si>
  <si>
    <t>Földrajz</t>
  </si>
  <si>
    <t>földrajz</t>
  </si>
  <si>
    <t>rajz</t>
  </si>
  <si>
    <t>Szemerédi András</t>
  </si>
  <si>
    <t>ig.helyettes</t>
  </si>
  <si>
    <t>Szelesné Mohácsi Éva</t>
  </si>
  <si>
    <t>Dr Czakó Tamásné</t>
  </si>
  <si>
    <t>Csorba Ildikó</t>
  </si>
  <si>
    <t>1-től</t>
  </si>
  <si>
    <t>4-ig</t>
  </si>
  <si>
    <t>Olsákné Kóczán Gabriella</t>
  </si>
  <si>
    <t>Olaszné Vincze Gabriella</t>
  </si>
  <si>
    <t>Pappné Pintér Etelka</t>
  </si>
  <si>
    <t>Slégerné Szalai Irén</t>
  </si>
  <si>
    <t>Tanító, rajzsp.</t>
  </si>
  <si>
    <t>Tanító, inf..</t>
  </si>
  <si>
    <t>Tanító, ped.sp.</t>
  </si>
  <si>
    <t>1.b</t>
  </si>
  <si>
    <t>NAPKÖZI</t>
  </si>
  <si>
    <t>2.a</t>
  </si>
  <si>
    <t>2.b</t>
  </si>
  <si>
    <t>Marcsó Katalin</t>
  </si>
  <si>
    <t>Nánási Attila</t>
  </si>
  <si>
    <t>Siposné Vincze Andrea</t>
  </si>
  <si>
    <t>Oltyán Gyula</t>
  </si>
  <si>
    <t>tanító, magyar sp.</t>
  </si>
  <si>
    <t>tanító, gyógyp.</t>
  </si>
  <si>
    <t>tanító, rajz sp.</t>
  </si>
  <si>
    <t>3.a</t>
  </si>
  <si>
    <t>3.b</t>
  </si>
  <si>
    <t>Kormos Ferencné</t>
  </si>
  <si>
    <t>tanító, ped,sp.</t>
  </si>
  <si>
    <t>tanító, tesn.sp.</t>
  </si>
  <si>
    <t>Kovács Ágnes</t>
  </si>
  <si>
    <t xml:space="preserve">Tanító, angol </t>
  </si>
  <si>
    <t>NAPKÖZI, EGYÉB</t>
  </si>
  <si>
    <t>Vass Renáta</t>
  </si>
  <si>
    <t>Almási Jánosné</t>
  </si>
  <si>
    <t xml:space="preserve">                                                             </t>
  </si>
  <si>
    <t xml:space="preserve"> </t>
  </si>
  <si>
    <t>tanító, test.sp.</t>
  </si>
  <si>
    <t>magántanuló</t>
  </si>
  <si>
    <t>magyar,orosz</t>
  </si>
  <si>
    <t>szertorna edz.</t>
  </si>
  <si>
    <t>közoktatásvez.</t>
  </si>
  <si>
    <t>DÖK vezető</t>
  </si>
  <si>
    <t>Friesz Nóra</t>
  </si>
  <si>
    <t>osztályfőnöki</t>
  </si>
  <si>
    <t>egészségan</t>
  </si>
  <si>
    <t>könyvt. ism.</t>
  </si>
  <si>
    <t>tánc-dráma</t>
  </si>
  <si>
    <t>4.b</t>
  </si>
  <si>
    <t>1.a</t>
  </si>
  <si>
    <t>Grecsóné Ambrus Edit</t>
  </si>
  <si>
    <t>Benedek Viktória</t>
  </si>
  <si>
    <t xml:space="preserve">Kovács Ágnes   </t>
  </si>
  <si>
    <t>Csenkiné Miczki Ildikó</t>
  </si>
  <si>
    <t>Pintér Lászlóné</t>
  </si>
  <si>
    <t>d</t>
  </si>
  <si>
    <t xml:space="preserve">magyar </t>
  </si>
  <si>
    <t>Kondorosi Krisztina</t>
  </si>
  <si>
    <t>természetis</t>
  </si>
  <si>
    <t>Kovács Éva</t>
  </si>
  <si>
    <t>Barta Gáborné</t>
  </si>
  <si>
    <t>Tricskó Márta</t>
  </si>
  <si>
    <t>Szabóné Jernei Teréz</t>
  </si>
  <si>
    <t>napközi</t>
  </si>
  <si>
    <t>Matkócsik Andrea</t>
  </si>
  <si>
    <t>Kasza Erika</t>
  </si>
  <si>
    <t>KT tag</t>
  </si>
  <si>
    <t>szakszervezet</t>
  </si>
  <si>
    <t>terészetism.</t>
  </si>
  <si>
    <t>,</t>
  </si>
  <si>
    <t>tanító,</t>
  </si>
  <si>
    <t>testn. Spec. K.</t>
  </si>
  <si>
    <t>Wojczakné Mátra Tünde</t>
  </si>
  <si>
    <t>Oroszi Szilvia</t>
  </si>
  <si>
    <t>Oroszné Tihanyi Márta</t>
  </si>
  <si>
    <t>magyar,tört.</t>
  </si>
  <si>
    <t>ig.h.</t>
  </si>
  <si>
    <t>tartósan távol</t>
  </si>
  <si>
    <t>tanító, informatika</t>
  </si>
  <si>
    <t>tanító, tech.sp. kol.</t>
  </si>
  <si>
    <t>angol,magyar</t>
  </si>
  <si>
    <t>tanító, közokt.v.</t>
  </si>
  <si>
    <t>drámaped.</t>
  </si>
  <si>
    <t>tanító,drámaped.</t>
  </si>
  <si>
    <t>tanító,tech.sp.</t>
  </si>
  <si>
    <t>Pataki Edina</t>
  </si>
  <si>
    <t>tanító, magy.sp.</t>
  </si>
  <si>
    <t xml:space="preserve"> Seres Katalin</t>
  </si>
  <si>
    <t>tagisk. vez.</t>
  </si>
  <si>
    <t>24.</t>
  </si>
  <si>
    <t>Bohus Anita</t>
  </si>
  <si>
    <t>Geráné Révész Gabriella</t>
  </si>
  <si>
    <t>fiz.,tech.,inf.</t>
  </si>
  <si>
    <t>Dömsödi Ferenc</t>
  </si>
  <si>
    <t>4.a</t>
  </si>
  <si>
    <t xml:space="preserve">Molnár Henrietta </t>
  </si>
  <si>
    <t>osztályfőnök</t>
  </si>
  <si>
    <t>tanító,term.sp.</t>
  </si>
  <si>
    <t>Bártfalvi Éva</t>
  </si>
  <si>
    <t>Szabó-Hankó Judit</t>
  </si>
  <si>
    <t>Dévayné Szabó Éva</t>
  </si>
  <si>
    <t>tanító,társ.ism</t>
  </si>
  <si>
    <t>GYES mellett</t>
  </si>
  <si>
    <t>egtan</t>
  </si>
  <si>
    <t>Fekete Zoltán                    8.c</t>
  </si>
  <si>
    <r>
      <t xml:space="preserve">TANTÁRGYFELOSZTÁS            A              </t>
    </r>
    <r>
      <rPr>
        <u val="single"/>
        <sz val="10"/>
        <rFont val="Arial"/>
        <family val="2"/>
      </rPr>
      <t>2012/2013</t>
    </r>
    <r>
      <rPr>
        <sz val="10"/>
        <rFont val="Arial"/>
        <family val="0"/>
      </rPr>
      <t xml:space="preserve">-s tanév  </t>
    </r>
    <r>
      <rPr>
        <u val="single"/>
        <sz val="10"/>
        <rFont val="Arial"/>
        <family val="2"/>
      </rPr>
      <t xml:space="preserve"> I.  </t>
    </r>
    <r>
      <rPr>
        <sz val="10"/>
        <rFont val="Arial"/>
        <family val="0"/>
      </rPr>
      <t>félév</t>
    </r>
  </si>
  <si>
    <t xml:space="preserve">Dévayné Szabó Éva          </t>
  </si>
  <si>
    <t>Erdészné Kulmann Mária      8.a</t>
  </si>
  <si>
    <t>Geráné Révész Gabriella   6.b</t>
  </si>
  <si>
    <t>Szabóné Borbás Edit     6.a</t>
  </si>
  <si>
    <t>Balogh Terézia  6.c</t>
  </si>
  <si>
    <t>Janiga Lászlóné  5.b</t>
  </si>
  <si>
    <t xml:space="preserve">Szollátné Sárközi Sarolta  </t>
  </si>
  <si>
    <t>Lucza László   7.b</t>
  </si>
  <si>
    <t xml:space="preserve"> Barna Erika   5.a</t>
  </si>
  <si>
    <t xml:space="preserve">Tóthné Hlavács Mária 7.c </t>
  </si>
  <si>
    <t>Kolláth Edit 8.b</t>
  </si>
  <si>
    <t>Egedi Krisztina</t>
  </si>
  <si>
    <t>Kovács Éva 7.a</t>
  </si>
  <si>
    <t>Sántháné Deim Alíz 5.c</t>
  </si>
  <si>
    <t>Czakóné Varga Hajnalka</t>
  </si>
  <si>
    <t>Tarr Piroska</t>
  </si>
  <si>
    <t>1.c</t>
  </si>
  <si>
    <t>3.c</t>
  </si>
  <si>
    <t>1.d,2.d</t>
  </si>
  <si>
    <t>3.d,4.c</t>
  </si>
  <si>
    <t>Lucza László</t>
  </si>
  <si>
    <t>inf.,matematika,tech.</t>
  </si>
  <si>
    <r>
      <t xml:space="preserve">TANTÁRGYFELOSZTÁS            A              </t>
    </r>
    <r>
      <rPr>
        <u val="single"/>
        <sz val="10"/>
        <rFont val="Arial"/>
        <family val="2"/>
      </rPr>
      <t>2012/2013</t>
    </r>
    <r>
      <rPr>
        <sz val="10"/>
        <rFont val="Arial"/>
        <family val="0"/>
      </rPr>
      <t xml:space="preserve">-s tanév  </t>
    </r>
    <r>
      <rPr>
        <u val="single"/>
        <sz val="10"/>
        <rFont val="Arial"/>
        <family val="2"/>
      </rPr>
      <t xml:space="preserve"> I. </t>
    </r>
    <r>
      <rPr>
        <sz val="10"/>
        <rFont val="Arial"/>
        <family val="0"/>
      </rPr>
      <t>Félév</t>
    </r>
  </si>
  <si>
    <t xml:space="preserve">           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</si>
</sst>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mmm/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39" xfId="0" applyBorder="1" applyAlignment="1">
      <alignment/>
    </xf>
    <xf numFmtId="0" fontId="0" fillId="2" borderId="4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/>
    </xf>
    <xf numFmtId="0" fontId="0" fillId="2" borderId="1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textRotation="90"/>
    </xf>
    <xf numFmtId="0" fontId="0" fillId="0" borderId="42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43" xfId="0" applyBorder="1" applyAlignment="1">
      <alignment textRotation="90"/>
    </xf>
    <xf numFmtId="0" fontId="0" fillId="0" borderId="29" xfId="0" applyBorder="1" applyAlignment="1">
      <alignment/>
    </xf>
    <xf numFmtId="0" fontId="0" fillId="0" borderId="41" xfId="0" applyBorder="1" applyAlignment="1">
      <alignment wrapText="1"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8" fillId="0" borderId="7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65" fontId="0" fillId="0" borderId="41" xfId="0" applyNumberFormat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6" xfId="0" applyBorder="1" applyAlignment="1">
      <alignment wrapText="1"/>
    </xf>
    <xf numFmtId="0" fontId="0" fillId="0" borderId="49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/>
    </xf>
    <xf numFmtId="16" fontId="0" fillId="0" borderId="2" xfId="0" applyNumberFormat="1" applyBorder="1" applyAlignment="1">
      <alignment horizontal="center" vertical="center"/>
    </xf>
    <xf numFmtId="16" fontId="0" fillId="0" borderId="41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2" fillId="0" borderId="39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3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46" xfId="0" applyBorder="1" applyAlignment="1">
      <alignment horizontal="left" wrapText="1"/>
    </xf>
    <xf numFmtId="0" fontId="0" fillId="0" borderId="34" xfId="0" applyBorder="1" applyAlignment="1">
      <alignment wrapText="1"/>
    </xf>
    <xf numFmtId="0" fontId="0" fillId="0" borderId="50" xfId="0" applyBorder="1" applyAlignment="1">
      <alignment wrapText="1"/>
    </xf>
    <xf numFmtId="9" fontId="0" fillId="0" borderId="0" xfId="19" applyBorder="1" applyAlignment="1">
      <alignment/>
    </xf>
    <xf numFmtId="9" fontId="0" fillId="0" borderId="43" xfId="19" applyBorder="1" applyAlignment="1">
      <alignment/>
    </xf>
    <xf numFmtId="0" fontId="0" fillId="2" borderId="13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2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30" xfId="0" applyBorder="1" applyAlignment="1">
      <alignment/>
    </xf>
    <xf numFmtId="0" fontId="0" fillId="2" borderId="17" xfId="0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" xfId="0" applyBorder="1" applyAlignment="1">
      <alignment horizontal="left"/>
    </xf>
    <xf numFmtId="0" fontId="1" fillId="0" borderId="34" xfId="0" applyFont="1" applyBorder="1" applyAlignment="1">
      <alignment textRotation="90" wrapText="1"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2" xfId="0" applyFill="1" applyBorder="1" applyAlignment="1">
      <alignment textRotation="90"/>
    </xf>
    <xf numFmtId="0" fontId="0" fillId="0" borderId="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43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4" xfId="0" applyFont="1" applyBorder="1" applyAlignment="1">
      <alignment horizont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0" fillId="0" borderId="61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0" fillId="0" borderId="12" xfId="0" applyBorder="1" applyAlignment="1">
      <alignment wrapText="1"/>
    </xf>
    <xf numFmtId="0" fontId="0" fillId="0" borderId="32" xfId="0" applyBorder="1" applyAlignment="1">
      <alignment horizontal="center" vertical="center" textRotation="90"/>
    </xf>
    <xf numFmtId="0" fontId="0" fillId="0" borderId="23" xfId="0" applyBorder="1" applyAlignment="1">
      <alignment/>
    </xf>
    <xf numFmtId="0" fontId="5" fillId="0" borderId="6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0" fillId="0" borderId="27" xfId="0" applyBorder="1" applyAlignment="1">
      <alignment textRotation="180"/>
    </xf>
    <xf numFmtId="0" fontId="0" fillId="0" borderId="59" xfId="0" applyBorder="1" applyAlignment="1">
      <alignment textRotation="180"/>
    </xf>
    <xf numFmtId="0" fontId="0" fillId="0" borderId="28" xfId="0" applyBorder="1" applyAlignment="1">
      <alignment textRotation="180"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textRotation="90"/>
    </xf>
    <xf numFmtId="0" fontId="0" fillId="0" borderId="59" xfId="0" applyBorder="1" applyAlignment="1">
      <alignment textRotation="90"/>
    </xf>
    <xf numFmtId="0" fontId="0" fillId="0" borderId="28" xfId="0" applyBorder="1" applyAlignment="1">
      <alignment textRotation="90"/>
    </xf>
    <xf numFmtId="0" fontId="0" fillId="0" borderId="27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5" fillId="0" borderId="63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0" fillId="0" borderId="6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7">
      <selection activeCell="B4" sqref="B4"/>
    </sheetView>
  </sheetViews>
  <sheetFormatPr defaultColWidth="9.140625" defaultRowHeight="12.75"/>
  <cols>
    <col min="5" max="5" width="13.8515625" style="0" customWidth="1"/>
  </cols>
  <sheetData>
    <row r="2" spans="1:3" ht="18">
      <c r="A2" s="3" t="s">
        <v>0</v>
      </c>
      <c r="B2" s="3"/>
      <c r="C2" s="3"/>
    </row>
    <row r="4" spans="2:7" ht="12.75">
      <c r="B4" s="1" t="s">
        <v>1</v>
      </c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ht="12.75">
      <c r="A6" s="2" t="s">
        <v>4</v>
      </c>
    </row>
    <row r="7" ht="12.75">
      <c r="A7" s="9" t="s">
        <v>2</v>
      </c>
    </row>
    <row r="9" spans="1:7" ht="12.75">
      <c r="A9" t="s">
        <v>3</v>
      </c>
      <c r="F9" s="1">
        <f>F10+F11+F12+F13+F14+F15</f>
        <v>348</v>
      </c>
      <c r="G9" s="1" t="s">
        <v>10</v>
      </c>
    </row>
    <row r="10" spans="5:8" ht="12.75">
      <c r="E10" t="s">
        <v>37</v>
      </c>
      <c r="F10">
        <v>270</v>
      </c>
      <c r="G10" t="s">
        <v>5</v>
      </c>
      <c r="H10" t="s">
        <v>39</v>
      </c>
    </row>
    <row r="11" spans="6:7" ht="12.75">
      <c r="F11">
        <v>25</v>
      </c>
      <c r="G11" t="s">
        <v>6</v>
      </c>
    </row>
    <row r="12" spans="6:7" ht="12.75">
      <c r="F12">
        <v>20</v>
      </c>
      <c r="G12" t="s">
        <v>7</v>
      </c>
    </row>
    <row r="13" spans="6:7" ht="12.75">
      <c r="F13">
        <v>10</v>
      </c>
      <c r="G13" t="s">
        <v>32</v>
      </c>
    </row>
    <row r="14" spans="6:7" ht="12.75">
      <c r="F14">
        <v>20</v>
      </c>
      <c r="G14" t="s">
        <v>9</v>
      </c>
    </row>
    <row r="15" spans="6:9" ht="12.75">
      <c r="F15">
        <v>3</v>
      </c>
      <c r="G15" t="s">
        <v>17</v>
      </c>
      <c r="I15" t="s">
        <v>19</v>
      </c>
    </row>
    <row r="17" spans="2:7" ht="12.75">
      <c r="B17" s="10" t="s">
        <v>8</v>
      </c>
      <c r="C17" s="10"/>
      <c r="D17" s="10"/>
      <c r="E17" s="10"/>
      <c r="F17" s="10">
        <f>F9-F18</f>
        <v>289</v>
      </c>
      <c r="G17" s="10" t="s">
        <v>10</v>
      </c>
    </row>
    <row r="18" spans="2:7" ht="12.75">
      <c r="B18" s="10" t="s">
        <v>12</v>
      </c>
      <c r="C18" s="10"/>
      <c r="D18" s="10"/>
      <c r="E18" s="10"/>
      <c r="F18" s="10">
        <v>59</v>
      </c>
      <c r="G18" s="10" t="s">
        <v>10</v>
      </c>
    </row>
    <row r="21" spans="1:7" ht="12.75">
      <c r="A21" s="11" t="s">
        <v>13</v>
      </c>
      <c r="B21" s="12" t="s">
        <v>14</v>
      </c>
      <c r="C21" s="12"/>
      <c r="D21" s="12"/>
      <c r="E21" s="12"/>
      <c r="F21" s="12">
        <v>17</v>
      </c>
      <c r="G21" s="13" t="s">
        <v>15</v>
      </c>
    </row>
    <row r="23" ht="12.75">
      <c r="A23" s="2" t="s">
        <v>16</v>
      </c>
    </row>
    <row r="24" ht="12.75">
      <c r="A24" s="9" t="s">
        <v>20</v>
      </c>
    </row>
    <row r="26" spans="1:7" ht="12.75">
      <c r="A26" t="s">
        <v>3</v>
      </c>
      <c r="F26" s="1">
        <f>F27+F28+F30+F31+F32+F29</f>
        <v>499</v>
      </c>
      <c r="G26" s="1" t="s">
        <v>10</v>
      </c>
    </row>
    <row r="27" spans="5:10" ht="12.75">
      <c r="E27" t="s">
        <v>37</v>
      </c>
      <c r="F27">
        <v>408</v>
      </c>
      <c r="G27" t="s">
        <v>5</v>
      </c>
      <c r="H27" t="s">
        <v>30</v>
      </c>
      <c r="J27" t="s">
        <v>38</v>
      </c>
    </row>
    <row r="28" spans="6:7" ht="12.75">
      <c r="F28">
        <v>14</v>
      </c>
      <c r="G28" t="s">
        <v>6</v>
      </c>
    </row>
    <row r="29" spans="6:7" ht="12.75">
      <c r="F29">
        <v>10</v>
      </c>
      <c r="G29" t="s">
        <v>7</v>
      </c>
    </row>
    <row r="30" spans="6:7" ht="12.75">
      <c r="F30">
        <v>13</v>
      </c>
      <c r="G30" t="s">
        <v>32</v>
      </c>
    </row>
    <row r="31" spans="6:7" ht="12.75">
      <c r="F31">
        <v>29</v>
      </c>
      <c r="G31" t="s">
        <v>9</v>
      </c>
    </row>
    <row r="32" spans="6:9" ht="12.75">
      <c r="F32">
        <v>25</v>
      </c>
      <c r="G32" t="s">
        <v>18</v>
      </c>
      <c r="I32" t="s">
        <v>40</v>
      </c>
    </row>
    <row r="35" spans="2:7" ht="12.75">
      <c r="B35" s="10" t="s">
        <v>8</v>
      </c>
      <c r="C35" s="10"/>
      <c r="D35" s="10"/>
      <c r="E35" s="10"/>
      <c r="F35" s="10">
        <f>F26-F36</f>
        <v>430</v>
      </c>
      <c r="G35" s="10" t="s">
        <v>10</v>
      </c>
    </row>
    <row r="36" spans="2:7" ht="12.75">
      <c r="B36" s="10" t="s">
        <v>12</v>
      </c>
      <c r="C36" s="10"/>
      <c r="D36" s="10"/>
      <c r="E36" s="10"/>
      <c r="F36" s="10">
        <v>69</v>
      </c>
      <c r="G36" s="10" t="s">
        <v>10</v>
      </c>
    </row>
    <row r="38" spans="1:7" ht="12.75">
      <c r="A38" s="11" t="s">
        <v>21</v>
      </c>
      <c r="B38" s="12" t="s">
        <v>14</v>
      </c>
      <c r="C38" s="12"/>
      <c r="D38" s="12"/>
      <c r="E38" s="12"/>
      <c r="F38" s="12">
        <v>24</v>
      </c>
      <c r="G38" s="13" t="s">
        <v>15</v>
      </c>
    </row>
    <row r="41" ht="12.75">
      <c r="A41" s="2" t="s">
        <v>22</v>
      </c>
    </row>
    <row r="43" spans="1:7" ht="12.75">
      <c r="A43" t="s">
        <v>3</v>
      </c>
      <c r="F43" s="1">
        <v>340.5</v>
      </c>
      <c r="G43" s="1" t="s">
        <v>10</v>
      </c>
    </row>
    <row r="45" spans="3:8" ht="12.75">
      <c r="C45" t="s">
        <v>11</v>
      </c>
      <c r="D45" t="s">
        <v>23</v>
      </c>
      <c r="F45">
        <f>F43-F46</f>
        <v>328</v>
      </c>
      <c r="G45" t="s">
        <v>10</v>
      </c>
      <c r="H45" t="s">
        <v>31</v>
      </c>
    </row>
    <row r="46" spans="4:7" ht="12.75">
      <c r="D46" t="s">
        <v>24</v>
      </c>
      <c r="F46">
        <v>12.5</v>
      </c>
      <c r="G46" t="s">
        <v>10</v>
      </c>
    </row>
    <row r="49" spans="2:7" ht="12.75">
      <c r="B49" s="10" t="s">
        <v>8</v>
      </c>
      <c r="C49" s="10"/>
      <c r="D49" s="10"/>
      <c r="E49" s="10"/>
      <c r="F49" s="10">
        <v>328</v>
      </c>
      <c r="G49" s="10" t="s">
        <v>10</v>
      </c>
    </row>
    <row r="50" spans="2:7" ht="12.75">
      <c r="B50" s="10" t="s">
        <v>12</v>
      </c>
      <c r="C50" s="10"/>
      <c r="D50" s="10"/>
      <c r="E50" s="10"/>
      <c r="F50" s="10">
        <v>12.5</v>
      </c>
      <c r="G50" s="10" t="s">
        <v>10</v>
      </c>
    </row>
    <row r="53" spans="1:7" ht="12.75">
      <c r="A53" s="11" t="s">
        <v>14</v>
      </c>
      <c r="B53" s="12"/>
      <c r="C53" s="12"/>
      <c r="D53" s="12"/>
      <c r="E53" s="12"/>
      <c r="F53" s="12">
        <v>15</v>
      </c>
      <c r="G53" s="13" t="s">
        <v>15</v>
      </c>
    </row>
    <row r="56" spans="1:7" ht="12.75">
      <c r="A56" t="s">
        <v>25</v>
      </c>
      <c r="F56">
        <f>F53+F38+F21</f>
        <v>56</v>
      </c>
      <c r="G56" t="s">
        <v>15</v>
      </c>
    </row>
    <row r="57" ht="12.75">
      <c r="A57" t="s">
        <v>26</v>
      </c>
    </row>
    <row r="58" spans="5:7" ht="12.75">
      <c r="E58" t="s">
        <v>27</v>
      </c>
      <c r="F58">
        <v>1</v>
      </c>
      <c r="G58" t="s">
        <v>15</v>
      </c>
    </row>
    <row r="59" spans="5:7" ht="12.75">
      <c r="E59" t="s">
        <v>28</v>
      </c>
      <c r="F59">
        <v>2</v>
      </c>
      <c r="G59" t="s">
        <v>15</v>
      </c>
    </row>
    <row r="60" spans="5:7" ht="12.75">
      <c r="E60" t="s">
        <v>33</v>
      </c>
      <c r="F60">
        <v>0.5</v>
      </c>
      <c r="G60" t="s">
        <v>15</v>
      </c>
    </row>
    <row r="62" spans="1:7" ht="18">
      <c r="A62" s="3"/>
      <c r="B62" s="6" t="s">
        <v>34</v>
      </c>
      <c r="C62" s="7"/>
      <c r="D62" s="7"/>
      <c r="E62" s="7"/>
      <c r="F62" s="7">
        <f>SUM(F56:F60)</f>
        <v>59.5</v>
      </c>
      <c r="G62" s="8" t="s">
        <v>15</v>
      </c>
    </row>
    <row r="64" spans="1:7" ht="15.75">
      <c r="A64" s="5" t="s">
        <v>35</v>
      </c>
      <c r="B64" s="1"/>
      <c r="C64" s="1"/>
      <c r="D64" s="1"/>
      <c r="E64" s="1"/>
      <c r="F64" s="4">
        <f>F9+F26+F43</f>
        <v>1187.5</v>
      </c>
      <c r="G64" s="4" t="s">
        <v>36</v>
      </c>
    </row>
  </sheetData>
  <printOptions/>
  <pageMargins left="0.75" right="0.75" top="1" bottom="1" header="0.5" footer="0.5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53"/>
  <sheetViews>
    <sheetView tabSelected="1" view="pageBreakPreview" zoomScale="75" zoomScaleNormal="75" zoomScaleSheetLayoutView="75" workbookViewId="0" topLeftCell="U159">
      <selection activeCell="BI165" sqref="BI165"/>
    </sheetView>
  </sheetViews>
  <sheetFormatPr defaultColWidth="9.140625" defaultRowHeight="12.75"/>
  <cols>
    <col min="1" max="1" width="4.7109375" style="0" customWidth="1"/>
    <col min="2" max="2" width="10.140625" style="0" bestFit="1" customWidth="1"/>
    <col min="3" max="3" width="5.421875" style="0" customWidth="1"/>
    <col min="4" max="4" width="13.140625" style="0" customWidth="1"/>
    <col min="5" max="5" width="11.140625" style="0" customWidth="1"/>
    <col min="6" max="6" width="3.28125" style="0" customWidth="1"/>
    <col min="7" max="8" width="3.140625" style="0" customWidth="1"/>
    <col min="9" max="9" width="4.00390625" style="0" customWidth="1"/>
    <col min="10" max="10" width="4.28125" style="0" customWidth="1"/>
    <col min="11" max="11" width="4.7109375" style="0" customWidth="1"/>
    <col min="12" max="12" width="4.00390625" style="0" customWidth="1"/>
    <col min="13" max="13" width="5.8515625" style="0" bestFit="1" customWidth="1"/>
    <col min="14" max="14" width="3.8515625" style="0" customWidth="1"/>
    <col min="15" max="15" width="3.7109375" style="0" customWidth="1"/>
    <col min="16" max="16" width="3.57421875" style="0" customWidth="1"/>
    <col min="17" max="17" width="3.421875" style="0" customWidth="1"/>
    <col min="18" max="18" width="3.8515625" style="0" customWidth="1"/>
    <col min="19" max="21" width="3.421875" style="0" customWidth="1"/>
    <col min="22" max="22" width="3.7109375" style="0" customWidth="1"/>
    <col min="23" max="23" width="3.57421875" style="0" customWidth="1"/>
    <col min="24" max="24" width="3.28125" style="0" customWidth="1"/>
    <col min="25" max="25" width="6.00390625" style="0" customWidth="1"/>
    <col min="26" max="26" width="3.8515625" style="0" customWidth="1"/>
    <col min="27" max="27" width="4.00390625" style="0" customWidth="1"/>
    <col min="28" max="30" width="3.57421875" style="0" customWidth="1"/>
    <col min="31" max="31" width="3.7109375" style="0" customWidth="1"/>
    <col min="32" max="32" width="5.421875" style="0" customWidth="1"/>
    <col min="33" max="33" width="5.140625" style="0" customWidth="1"/>
    <col min="34" max="34" width="4.421875" style="0" customWidth="1"/>
    <col min="35" max="35" width="3.8515625" style="0" customWidth="1"/>
    <col min="36" max="36" width="4.421875" style="0" customWidth="1"/>
    <col min="37" max="38" width="3.8515625" style="0" customWidth="1"/>
    <col min="39" max="39" width="3.57421875" style="0" customWidth="1"/>
    <col min="40" max="40" width="5.8515625" style="0" customWidth="1"/>
    <col min="41" max="41" width="5.57421875" style="0" customWidth="1"/>
    <col min="42" max="42" width="5.00390625" style="0" customWidth="1"/>
    <col min="43" max="43" width="4.140625" style="0" customWidth="1"/>
    <col min="44" max="44" width="3.140625" style="0" customWidth="1"/>
    <col min="45" max="45" width="3.28125" style="0" customWidth="1"/>
    <col min="46" max="46" width="4.28125" style="0" bestFit="1" customWidth="1"/>
    <col min="47" max="47" width="4.28125" style="0" customWidth="1"/>
    <col min="48" max="48" width="4.28125" style="0" bestFit="1" customWidth="1"/>
    <col min="49" max="50" width="3.57421875" style="0" customWidth="1"/>
    <col min="51" max="51" width="3.421875" style="0" customWidth="1"/>
    <col min="52" max="53" width="3.57421875" style="0" customWidth="1"/>
    <col min="54" max="54" width="3.421875" style="0" customWidth="1"/>
    <col min="55" max="55" width="5.7109375" style="0" customWidth="1"/>
    <col min="56" max="56" width="4.7109375" style="0" bestFit="1" customWidth="1"/>
    <col min="57" max="57" width="4.00390625" style="0" customWidth="1"/>
    <col min="58" max="58" width="6.00390625" style="0" customWidth="1"/>
  </cols>
  <sheetData>
    <row r="1" spans="2:58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 t="s">
        <v>163</v>
      </c>
      <c r="AD1" s="17"/>
      <c r="AE1" s="17"/>
      <c r="AF1" s="16"/>
      <c r="AG1" s="16"/>
      <c r="AH1" s="199" t="s">
        <v>60</v>
      </c>
      <c r="AI1" s="199"/>
      <c r="AJ1" s="199"/>
      <c r="AK1" s="199"/>
      <c r="AL1" s="199"/>
      <c r="AM1" s="199"/>
      <c r="AN1" s="16"/>
      <c r="AO1" s="16"/>
      <c r="AP1" s="16"/>
      <c r="AQ1" s="199" t="s">
        <v>60</v>
      </c>
      <c r="AR1" s="199"/>
      <c r="AS1" s="199"/>
      <c r="AT1" s="199"/>
      <c r="AU1" s="199"/>
      <c r="AV1" s="199"/>
      <c r="AW1" s="217"/>
      <c r="AX1" s="217"/>
      <c r="AY1" s="217"/>
      <c r="AZ1" s="217"/>
      <c r="BA1" s="217"/>
      <c r="BB1" s="217"/>
      <c r="BC1" s="16"/>
      <c r="BD1" s="16"/>
      <c r="BE1" s="16"/>
      <c r="BF1" s="20"/>
    </row>
    <row r="2" spans="1:58" ht="12.75">
      <c r="A2" s="194" t="s">
        <v>232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5"/>
      <c r="AF2" s="200" t="s">
        <v>58</v>
      </c>
      <c r="AG2" s="200" t="s">
        <v>59</v>
      </c>
      <c r="AH2" s="199"/>
      <c r="AI2" s="199"/>
      <c r="AJ2" s="199"/>
      <c r="AK2" s="199"/>
      <c r="AL2" s="199"/>
      <c r="AM2" s="199"/>
      <c r="AN2" s="200" t="s">
        <v>66</v>
      </c>
      <c r="AO2" s="200" t="s">
        <v>67</v>
      </c>
      <c r="AP2" s="200" t="s">
        <v>68</v>
      </c>
      <c r="AQ2" s="199"/>
      <c r="AR2" s="199"/>
      <c r="AS2" s="199"/>
      <c r="AT2" s="199"/>
      <c r="AU2" s="199"/>
      <c r="AV2" s="199"/>
      <c r="AW2" s="217"/>
      <c r="AX2" s="217"/>
      <c r="AY2" s="217"/>
      <c r="AZ2" s="217"/>
      <c r="BA2" s="217"/>
      <c r="BB2" s="217"/>
      <c r="BC2" s="208" t="s">
        <v>70</v>
      </c>
      <c r="BD2" s="208" t="s">
        <v>71</v>
      </c>
      <c r="BE2" s="182" t="s">
        <v>72</v>
      </c>
      <c r="BF2" s="183" t="s">
        <v>73</v>
      </c>
    </row>
    <row r="3" spans="1:58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200"/>
      <c r="AG3" s="200"/>
      <c r="AH3" s="199"/>
      <c r="AI3" s="199"/>
      <c r="AJ3" s="199"/>
      <c r="AK3" s="199"/>
      <c r="AL3" s="199"/>
      <c r="AM3" s="199"/>
      <c r="AN3" s="200"/>
      <c r="AO3" s="200"/>
      <c r="AP3" s="200"/>
      <c r="AQ3" s="199"/>
      <c r="AR3" s="199"/>
      <c r="AS3" s="199"/>
      <c r="AT3" s="199"/>
      <c r="AU3" s="199"/>
      <c r="AV3" s="199"/>
      <c r="AW3" s="217"/>
      <c r="AX3" s="217"/>
      <c r="AY3" s="217"/>
      <c r="AZ3" s="217"/>
      <c r="BA3" s="217"/>
      <c r="BB3" s="217"/>
      <c r="BC3" s="208"/>
      <c r="BD3" s="208"/>
      <c r="BE3" s="182"/>
      <c r="BF3" s="184"/>
    </row>
    <row r="4" spans="1:58" ht="12.75">
      <c r="A4" s="194" t="s">
        <v>41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5"/>
      <c r="AF4" s="200"/>
      <c r="AG4" s="200"/>
      <c r="AH4" s="199"/>
      <c r="AI4" s="199"/>
      <c r="AJ4" s="199"/>
      <c r="AK4" s="199"/>
      <c r="AL4" s="199"/>
      <c r="AM4" s="199"/>
      <c r="AN4" s="200"/>
      <c r="AO4" s="200"/>
      <c r="AP4" s="200"/>
      <c r="AQ4" s="199"/>
      <c r="AR4" s="199"/>
      <c r="AS4" s="199"/>
      <c r="AT4" s="199"/>
      <c r="AU4" s="199"/>
      <c r="AV4" s="199"/>
      <c r="AW4" s="217"/>
      <c r="AX4" s="217"/>
      <c r="AY4" s="217"/>
      <c r="AZ4" s="217"/>
      <c r="BA4" s="217"/>
      <c r="BB4" s="217"/>
      <c r="BC4" s="208"/>
      <c r="BD4" s="208"/>
      <c r="BE4" s="182"/>
      <c r="BF4" s="184"/>
    </row>
    <row r="5" spans="1:58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200"/>
      <c r="AG5" s="200"/>
      <c r="AH5" s="200" t="s">
        <v>61</v>
      </c>
      <c r="AI5" s="200" t="s">
        <v>62</v>
      </c>
      <c r="AJ5" s="200" t="s">
        <v>190</v>
      </c>
      <c r="AK5" s="200" t="s">
        <v>64</v>
      </c>
      <c r="AL5" s="200" t="s">
        <v>65</v>
      </c>
      <c r="AM5" s="201" t="s">
        <v>165</v>
      </c>
      <c r="AN5" s="200"/>
      <c r="AO5" s="200"/>
      <c r="AP5" s="200"/>
      <c r="AQ5" s="200" t="s">
        <v>61</v>
      </c>
      <c r="AR5" s="200" t="s">
        <v>62</v>
      </c>
      <c r="AS5" s="200" t="s">
        <v>165</v>
      </c>
      <c r="AT5" s="200" t="s">
        <v>64</v>
      </c>
      <c r="AU5" s="200" t="s">
        <v>69</v>
      </c>
      <c r="AV5" s="200" t="s">
        <v>24</v>
      </c>
      <c r="AW5" s="207"/>
      <c r="AX5" s="207"/>
      <c r="AY5" s="207"/>
      <c r="AZ5" s="207"/>
      <c r="BA5" s="207"/>
      <c r="BB5" s="207"/>
      <c r="BC5" s="208"/>
      <c r="BD5" s="208"/>
      <c r="BE5" s="182"/>
      <c r="BF5" s="184"/>
    </row>
    <row r="6" spans="1:58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200"/>
      <c r="AG6" s="200"/>
      <c r="AH6" s="200"/>
      <c r="AI6" s="200"/>
      <c r="AJ6" s="200"/>
      <c r="AK6" s="200"/>
      <c r="AL6" s="200"/>
      <c r="AM6" s="202"/>
      <c r="AN6" s="200"/>
      <c r="AO6" s="200"/>
      <c r="AP6" s="200"/>
      <c r="AQ6" s="200"/>
      <c r="AR6" s="200"/>
      <c r="AS6" s="200"/>
      <c r="AT6" s="200"/>
      <c r="AU6" s="200"/>
      <c r="AV6" s="200"/>
      <c r="AW6" s="207"/>
      <c r="AX6" s="207"/>
      <c r="AY6" s="207"/>
      <c r="AZ6" s="207"/>
      <c r="BA6" s="207"/>
      <c r="BB6" s="207"/>
      <c r="BC6" s="208"/>
      <c r="BD6" s="208"/>
      <c r="BE6" s="182"/>
      <c r="BF6" s="184"/>
    </row>
    <row r="7" spans="1:58" ht="12.75">
      <c r="A7" s="17"/>
      <c r="B7" s="17"/>
      <c r="C7" s="18" t="s">
        <v>43</v>
      </c>
      <c r="D7" s="19" t="s">
        <v>45</v>
      </c>
      <c r="E7" s="19"/>
      <c r="F7" s="17" t="s">
        <v>42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00"/>
      <c r="AG7" s="200"/>
      <c r="AH7" s="200"/>
      <c r="AI7" s="200"/>
      <c r="AJ7" s="200"/>
      <c r="AK7" s="200"/>
      <c r="AL7" s="200"/>
      <c r="AM7" s="202"/>
      <c r="AN7" s="200"/>
      <c r="AO7" s="200"/>
      <c r="AP7" s="200"/>
      <c r="AQ7" s="200"/>
      <c r="AR7" s="200"/>
      <c r="AS7" s="200"/>
      <c r="AT7" s="200"/>
      <c r="AU7" s="200"/>
      <c r="AV7" s="200"/>
      <c r="AW7" s="207"/>
      <c r="AX7" s="207"/>
      <c r="AY7" s="207"/>
      <c r="AZ7" s="207"/>
      <c r="BA7" s="207"/>
      <c r="BB7" s="207"/>
      <c r="BC7" s="208"/>
      <c r="BD7" s="208"/>
      <c r="BE7" s="182"/>
      <c r="BF7" s="184"/>
    </row>
    <row r="8" spans="1:58" ht="12.75">
      <c r="A8" s="17"/>
      <c r="B8" s="17"/>
      <c r="C8" s="17"/>
      <c r="D8" s="17"/>
      <c r="E8" s="17"/>
      <c r="F8" s="22"/>
      <c r="G8" s="80" t="s">
        <v>78</v>
      </c>
      <c r="H8" s="81"/>
      <c r="I8" s="22"/>
      <c r="J8" s="80" t="s">
        <v>79</v>
      </c>
      <c r="K8" s="81"/>
      <c r="L8" s="80"/>
      <c r="M8" s="22"/>
      <c r="N8" s="80" t="s">
        <v>80</v>
      </c>
      <c r="O8" s="80"/>
      <c r="P8" s="20"/>
      <c r="Q8" s="80"/>
      <c r="R8" s="80" t="s">
        <v>81</v>
      </c>
      <c r="S8" s="80"/>
      <c r="T8" s="2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00"/>
      <c r="AG8" s="200"/>
      <c r="AH8" s="200"/>
      <c r="AI8" s="200"/>
      <c r="AJ8" s="200"/>
      <c r="AK8" s="200"/>
      <c r="AL8" s="200"/>
      <c r="AM8" s="202"/>
      <c r="AN8" s="200"/>
      <c r="AO8" s="200"/>
      <c r="AP8" s="200"/>
      <c r="AQ8" s="200"/>
      <c r="AR8" s="200"/>
      <c r="AS8" s="200"/>
      <c r="AT8" s="200"/>
      <c r="AU8" s="200"/>
      <c r="AV8" s="200"/>
      <c r="AW8" s="207"/>
      <c r="AX8" s="207"/>
      <c r="AY8" s="207"/>
      <c r="AZ8" s="207"/>
      <c r="BA8" s="207"/>
      <c r="BB8" s="207"/>
      <c r="BC8" s="208"/>
      <c r="BD8" s="208"/>
      <c r="BE8" s="182"/>
      <c r="BF8" s="184"/>
    </row>
    <row r="9" spans="1:58" ht="20.25" customHeight="1">
      <c r="A9" s="198" t="s">
        <v>46</v>
      </c>
      <c r="B9" s="217" t="s">
        <v>52</v>
      </c>
      <c r="C9" s="197"/>
      <c r="D9" s="215" t="s">
        <v>54</v>
      </c>
      <c r="E9" s="20" t="s">
        <v>47</v>
      </c>
      <c r="F9" s="20" t="s">
        <v>44</v>
      </c>
      <c r="G9" s="20" t="s">
        <v>56</v>
      </c>
      <c r="H9" s="20" t="s">
        <v>57</v>
      </c>
      <c r="I9" s="20" t="s">
        <v>44</v>
      </c>
      <c r="J9" s="20" t="s">
        <v>56</v>
      </c>
      <c r="K9" s="20" t="s">
        <v>57</v>
      </c>
      <c r="L9" s="20"/>
      <c r="M9" s="20" t="s">
        <v>44</v>
      </c>
      <c r="N9" s="20" t="s">
        <v>56</v>
      </c>
      <c r="O9" s="20" t="s">
        <v>57</v>
      </c>
      <c r="P9" s="133"/>
      <c r="Q9" s="20" t="s">
        <v>44</v>
      </c>
      <c r="R9" s="20" t="s">
        <v>56</v>
      </c>
      <c r="S9" s="20" t="s">
        <v>57</v>
      </c>
      <c r="T9" s="133"/>
      <c r="U9" s="20"/>
      <c r="V9" s="20"/>
      <c r="W9" s="20"/>
      <c r="X9" s="20"/>
      <c r="Y9" s="20"/>
      <c r="Z9" s="20"/>
      <c r="AA9" s="20"/>
      <c r="AB9" s="20"/>
      <c r="AC9" s="20"/>
      <c r="AD9" s="20"/>
      <c r="AE9" s="22"/>
      <c r="AF9" s="200"/>
      <c r="AG9" s="200"/>
      <c r="AH9" s="200"/>
      <c r="AI9" s="200"/>
      <c r="AJ9" s="200"/>
      <c r="AK9" s="200"/>
      <c r="AL9" s="200"/>
      <c r="AM9" s="202"/>
      <c r="AN9" s="200"/>
      <c r="AO9" s="200"/>
      <c r="AP9" s="200"/>
      <c r="AQ9" s="200"/>
      <c r="AR9" s="200"/>
      <c r="AS9" s="200"/>
      <c r="AT9" s="200"/>
      <c r="AU9" s="200"/>
      <c r="AV9" s="200"/>
      <c r="AW9" s="207"/>
      <c r="AX9" s="207"/>
      <c r="AY9" s="207"/>
      <c r="AZ9" s="207"/>
      <c r="BA9" s="207"/>
      <c r="BB9" s="207"/>
      <c r="BC9" s="208"/>
      <c r="BD9" s="208"/>
      <c r="BE9" s="182"/>
      <c r="BF9" s="184"/>
    </row>
    <row r="10" spans="1:58" ht="25.5" customHeight="1" thickBot="1">
      <c r="A10" s="198"/>
      <c r="B10" s="217"/>
      <c r="C10" s="197"/>
      <c r="D10" s="216"/>
      <c r="E10" s="52" t="s">
        <v>48</v>
      </c>
      <c r="F10" s="75">
        <v>26</v>
      </c>
      <c r="G10" s="75">
        <v>26</v>
      </c>
      <c r="H10" s="75">
        <v>26</v>
      </c>
      <c r="I10" s="75">
        <v>27</v>
      </c>
      <c r="J10" s="75">
        <v>27</v>
      </c>
      <c r="K10" s="75">
        <v>27</v>
      </c>
      <c r="L10" s="75"/>
      <c r="M10" s="75">
        <v>28.5</v>
      </c>
      <c r="N10" s="75">
        <v>28.5</v>
      </c>
      <c r="O10" s="75">
        <v>28.5</v>
      </c>
      <c r="P10" s="75"/>
      <c r="Q10" s="75">
        <v>29.5</v>
      </c>
      <c r="R10" s="75">
        <v>29.5</v>
      </c>
      <c r="S10" s="75">
        <v>29.5</v>
      </c>
      <c r="T10" s="75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2"/>
      <c r="AF10" s="200"/>
      <c r="AG10" s="200"/>
      <c r="AH10" s="200"/>
      <c r="AI10" s="200"/>
      <c r="AJ10" s="200"/>
      <c r="AK10" s="200"/>
      <c r="AL10" s="200"/>
      <c r="AM10" s="202"/>
      <c r="AN10" s="200"/>
      <c r="AO10" s="200"/>
      <c r="AP10" s="200"/>
      <c r="AQ10" s="200"/>
      <c r="AR10" s="200"/>
      <c r="AS10" s="200"/>
      <c r="AT10" s="200"/>
      <c r="AU10" s="200"/>
      <c r="AV10" s="200"/>
      <c r="AW10" s="207"/>
      <c r="AX10" s="207"/>
      <c r="AY10" s="207"/>
      <c r="AZ10" s="207"/>
      <c r="BA10" s="207"/>
      <c r="BB10" s="207"/>
      <c r="BC10" s="208"/>
      <c r="BD10" s="208"/>
      <c r="BE10" s="182"/>
      <c r="BF10" s="184"/>
    </row>
    <row r="11" spans="1:58" ht="27" customHeight="1">
      <c r="A11" s="198"/>
      <c r="B11" s="20" t="s">
        <v>49</v>
      </c>
      <c r="C11" s="21" t="s">
        <v>53</v>
      </c>
      <c r="D11" s="51" t="s">
        <v>50</v>
      </c>
      <c r="E11" s="53" t="s">
        <v>51</v>
      </c>
      <c r="F11" s="56"/>
      <c r="G11" s="23"/>
      <c r="H11" s="23"/>
      <c r="I11" s="23"/>
      <c r="J11" s="23"/>
      <c r="K11" s="23"/>
      <c r="L11" s="23"/>
      <c r="M11" s="23"/>
      <c r="N11" s="23"/>
      <c r="O11" s="204" t="s">
        <v>55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3"/>
      <c r="Z11" s="23"/>
      <c r="AA11" s="23"/>
      <c r="AB11" s="23"/>
      <c r="AC11" s="23"/>
      <c r="AD11" s="23"/>
      <c r="AE11" s="24"/>
      <c r="AF11" s="200"/>
      <c r="AG11" s="200"/>
      <c r="AH11" s="200"/>
      <c r="AI11" s="200"/>
      <c r="AJ11" s="200"/>
      <c r="AK11" s="200"/>
      <c r="AL11" s="200"/>
      <c r="AM11" s="203"/>
      <c r="AN11" s="200"/>
      <c r="AO11" s="200"/>
      <c r="AP11" s="200"/>
      <c r="AQ11" s="200"/>
      <c r="AR11" s="200"/>
      <c r="AS11" s="200"/>
      <c r="AT11" s="200"/>
      <c r="AU11" s="200"/>
      <c r="AV11" s="200"/>
      <c r="AW11" s="207"/>
      <c r="AX11" s="207"/>
      <c r="AY11" s="207"/>
      <c r="AZ11" s="207"/>
      <c r="BA11" s="207"/>
      <c r="BB11" s="207"/>
      <c r="BC11" s="208"/>
      <c r="BD11" s="208"/>
      <c r="BE11" s="182"/>
      <c r="BF11" s="185"/>
    </row>
    <row r="12" spans="1:58" ht="13.5" thickBot="1">
      <c r="A12" s="26">
        <v>1</v>
      </c>
      <c r="B12" s="26">
        <v>2</v>
      </c>
      <c r="C12" s="26">
        <v>3</v>
      </c>
      <c r="D12" s="26">
        <v>4</v>
      </c>
      <c r="E12" s="54">
        <v>5</v>
      </c>
      <c r="F12" s="205">
        <v>6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6">
        <v>7</v>
      </c>
      <c r="AG12" s="26">
        <v>8</v>
      </c>
      <c r="AH12" s="186">
        <v>9</v>
      </c>
      <c r="AI12" s="186"/>
      <c r="AJ12" s="186"/>
      <c r="AK12" s="186"/>
      <c r="AL12" s="186"/>
      <c r="AM12" s="186"/>
      <c r="AN12" s="26">
        <v>10</v>
      </c>
      <c r="AO12" s="26">
        <v>11</v>
      </c>
      <c r="AP12" s="26">
        <v>12</v>
      </c>
      <c r="AQ12" s="186">
        <v>13</v>
      </c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26">
        <v>14</v>
      </c>
      <c r="BD12" s="26">
        <v>15</v>
      </c>
      <c r="BE12" s="26">
        <v>16</v>
      </c>
      <c r="BF12" s="26">
        <v>17</v>
      </c>
    </row>
    <row r="13" spans="1:63" ht="12.75">
      <c r="A13" s="187" t="s">
        <v>74</v>
      </c>
      <c r="B13" s="190" t="s">
        <v>231</v>
      </c>
      <c r="C13" s="234" t="s">
        <v>91</v>
      </c>
      <c r="D13" s="30" t="s">
        <v>92</v>
      </c>
      <c r="E13" s="30" t="s">
        <v>96</v>
      </c>
      <c r="F13" s="78"/>
      <c r="G13" s="27"/>
      <c r="H13" s="27"/>
      <c r="I13" s="27"/>
      <c r="J13" s="27"/>
      <c r="K13" s="27"/>
      <c r="L13" s="78"/>
      <c r="M13" s="78"/>
      <c r="N13" s="78"/>
      <c r="O13" s="159"/>
      <c r="P13" s="78"/>
      <c r="Q13" s="160">
        <v>2</v>
      </c>
      <c r="R13" s="78">
        <v>2</v>
      </c>
      <c r="S13" s="78">
        <v>2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>
        <f aca="true" t="shared" si="0" ref="AE13:AE19">SUM(F13:AD13)</f>
        <v>6</v>
      </c>
      <c r="AF13" s="218">
        <v>21</v>
      </c>
      <c r="AG13" s="218"/>
      <c r="AH13" s="241"/>
      <c r="AI13" s="234"/>
      <c r="AJ13" s="234"/>
      <c r="AK13" s="234"/>
      <c r="AL13" s="234">
        <v>1</v>
      </c>
      <c r="AM13" s="237"/>
      <c r="AN13" s="218">
        <f>AF13+AG13+AH13+AI13+AJ13+AK13+AM13+AL13</f>
        <v>22</v>
      </c>
      <c r="AO13" s="218">
        <v>22</v>
      </c>
      <c r="AP13" s="218">
        <f>AN13-AO13</f>
        <v>0</v>
      </c>
      <c r="AQ13" s="241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7"/>
      <c r="BC13" s="218">
        <f>AN13+AQ13+AR13+AS13+AT13+AU13+AV13+AW13+AX13+AY13+AZ13+BA13+BB13</f>
        <v>22</v>
      </c>
      <c r="BD13" s="218">
        <f>BC13-AO13</f>
        <v>0</v>
      </c>
      <c r="BE13" s="218"/>
      <c r="BF13" s="231"/>
      <c r="BG13" s="41"/>
      <c r="BH13" s="41"/>
      <c r="BI13" s="41"/>
      <c r="BJ13" s="41"/>
      <c r="BK13" s="41"/>
    </row>
    <row r="14" spans="1:63" ht="12.75">
      <c r="A14" s="188"/>
      <c r="B14" s="191"/>
      <c r="C14" s="235"/>
      <c r="D14" s="10" t="s">
        <v>93</v>
      </c>
      <c r="E14" s="14" t="s">
        <v>97</v>
      </c>
      <c r="F14" s="128"/>
      <c r="G14" s="128"/>
      <c r="H14" s="84"/>
      <c r="I14" s="84"/>
      <c r="J14" s="79">
        <v>2</v>
      </c>
      <c r="K14" s="149">
        <v>2</v>
      </c>
      <c r="L14" s="14"/>
      <c r="M14" s="79">
        <v>2</v>
      </c>
      <c r="N14" s="84"/>
      <c r="O14" s="150"/>
      <c r="P14" s="84"/>
      <c r="Q14" s="179">
        <v>1</v>
      </c>
      <c r="R14" s="84"/>
      <c r="S14" s="134">
        <v>2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55">
        <f t="shared" si="0"/>
        <v>9</v>
      </c>
      <c r="AF14" s="219"/>
      <c r="AG14" s="219"/>
      <c r="AH14" s="242"/>
      <c r="AI14" s="235"/>
      <c r="AJ14" s="235"/>
      <c r="AK14" s="235"/>
      <c r="AL14" s="235"/>
      <c r="AM14" s="238"/>
      <c r="AN14" s="219"/>
      <c r="AO14" s="219"/>
      <c r="AP14" s="219"/>
      <c r="AQ14" s="242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8"/>
      <c r="BC14" s="219"/>
      <c r="BD14" s="219"/>
      <c r="BE14" s="219"/>
      <c r="BF14" s="232"/>
      <c r="BG14" s="41"/>
      <c r="BH14" s="41"/>
      <c r="BI14" s="41"/>
      <c r="BJ14" s="41"/>
      <c r="BK14" s="41"/>
    </row>
    <row r="15" spans="1:63" ht="12.75">
      <c r="A15" s="188"/>
      <c r="B15" s="191"/>
      <c r="C15" s="235"/>
      <c r="D15" s="10" t="s">
        <v>94</v>
      </c>
      <c r="E15" s="10" t="s">
        <v>98</v>
      </c>
      <c r="F15" s="27"/>
      <c r="G15" s="10"/>
      <c r="H15" s="10"/>
      <c r="I15" s="10"/>
      <c r="J15" s="10"/>
      <c r="K15" s="14"/>
      <c r="L15" s="14"/>
      <c r="M15" s="10"/>
      <c r="N15" s="10"/>
      <c r="O15" s="14"/>
      <c r="P15" s="27"/>
      <c r="Q15" s="77"/>
      <c r="R15" s="10"/>
      <c r="S15" s="7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55">
        <f t="shared" si="0"/>
        <v>0</v>
      </c>
      <c r="AF15" s="219"/>
      <c r="AG15" s="219"/>
      <c r="AH15" s="242"/>
      <c r="AI15" s="235"/>
      <c r="AJ15" s="235"/>
      <c r="AK15" s="235"/>
      <c r="AL15" s="235"/>
      <c r="AM15" s="238"/>
      <c r="AN15" s="219"/>
      <c r="AO15" s="219"/>
      <c r="AP15" s="219"/>
      <c r="AQ15" s="242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8"/>
      <c r="BC15" s="219"/>
      <c r="BD15" s="219"/>
      <c r="BE15" s="219"/>
      <c r="BF15" s="232"/>
      <c r="BG15" s="41"/>
      <c r="BH15" s="41"/>
      <c r="BI15" s="41"/>
      <c r="BJ15" s="41"/>
      <c r="BK15" s="41"/>
    </row>
    <row r="16" spans="1:63" ht="12.75">
      <c r="A16" s="188"/>
      <c r="B16" s="191"/>
      <c r="C16" s="235"/>
      <c r="D16" s="10" t="s">
        <v>95</v>
      </c>
      <c r="E16" s="76" t="s">
        <v>99</v>
      </c>
      <c r="F16" s="10"/>
      <c r="G16" s="10"/>
      <c r="H16" s="10"/>
      <c r="I16" s="10">
        <v>1</v>
      </c>
      <c r="J16" s="10">
        <v>1</v>
      </c>
      <c r="K16" s="10">
        <v>1</v>
      </c>
      <c r="L16" s="27"/>
      <c r="M16" s="27"/>
      <c r="N16" s="27"/>
      <c r="O16" s="55"/>
      <c r="P16" s="27"/>
      <c r="Q16" s="161"/>
      <c r="R16" s="27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55">
        <f t="shared" si="0"/>
        <v>3</v>
      </c>
      <c r="AF16" s="219"/>
      <c r="AG16" s="219"/>
      <c r="AH16" s="242"/>
      <c r="AI16" s="235"/>
      <c r="AJ16" s="235"/>
      <c r="AK16" s="235"/>
      <c r="AL16" s="235"/>
      <c r="AM16" s="238"/>
      <c r="AN16" s="219"/>
      <c r="AO16" s="219"/>
      <c r="AP16" s="219"/>
      <c r="AQ16" s="242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8"/>
      <c r="BC16" s="219"/>
      <c r="BD16" s="219"/>
      <c r="BE16" s="219"/>
      <c r="BF16" s="232"/>
      <c r="BG16" s="41"/>
      <c r="BH16" s="41"/>
      <c r="BI16" s="41"/>
      <c r="BJ16" s="41"/>
      <c r="BK16" s="41"/>
    </row>
    <row r="17" spans="1:63" ht="12.75">
      <c r="A17" s="188"/>
      <c r="B17" s="191"/>
      <c r="C17" s="235"/>
      <c r="D17" s="10"/>
      <c r="E17" s="10" t="s">
        <v>100</v>
      </c>
      <c r="F17" s="10"/>
      <c r="G17" s="10"/>
      <c r="H17" s="10"/>
      <c r="I17" s="10"/>
      <c r="J17" s="10"/>
      <c r="K17" s="10"/>
      <c r="L17" s="10"/>
      <c r="M17" s="10"/>
      <c r="N17" s="10"/>
      <c r="O17" s="14"/>
      <c r="P17" s="10"/>
      <c r="Q17" s="77"/>
      <c r="R17" s="10"/>
      <c r="S17" s="10"/>
      <c r="T17" s="68"/>
      <c r="U17" s="16"/>
      <c r="V17" s="10"/>
      <c r="W17" s="10"/>
      <c r="X17" s="10"/>
      <c r="Y17" s="10"/>
      <c r="Z17" s="10"/>
      <c r="AA17" s="10"/>
      <c r="AB17" s="10"/>
      <c r="AC17" s="10"/>
      <c r="AD17" s="10"/>
      <c r="AE17" s="55">
        <f t="shared" si="0"/>
        <v>0</v>
      </c>
      <c r="AF17" s="219"/>
      <c r="AG17" s="219"/>
      <c r="AH17" s="242"/>
      <c r="AI17" s="235"/>
      <c r="AJ17" s="235"/>
      <c r="AK17" s="235"/>
      <c r="AL17" s="235"/>
      <c r="AM17" s="238"/>
      <c r="AN17" s="219"/>
      <c r="AO17" s="219"/>
      <c r="AP17" s="219"/>
      <c r="AQ17" s="242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8"/>
      <c r="BC17" s="219"/>
      <c r="BD17" s="219"/>
      <c r="BE17" s="219"/>
      <c r="BF17" s="232"/>
      <c r="BG17" s="41" t="s">
        <v>162</v>
      </c>
      <c r="BH17" s="41"/>
      <c r="BI17" s="41"/>
      <c r="BJ17" s="41"/>
      <c r="BK17" s="41"/>
    </row>
    <row r="18" spans="1:63" ht="13.5" thickBot="1">
      <c r="A18" s="189"/>
      <c r="B18" s="192"/>
      <c r="C18" s="236"/>
      <c r="D18" s="68"/>
      <c r="E18" s="68" t="s">
        <v>101</v>
      </c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68"/>
      <c r="Q18" s="143">
        <v>1</v>
      </c>
      <c r="R18" s="68">
        <v>1</v>
      </c>
      <c r="S18" s="69">
        <v>1</v>
      </c>
      <c r="T18" s="38"/>
      <c r="U18" s="143"/>
      <c r="V18" s="68"/>
      <c r="W18" s="68"/>
      <c r="X18" s="68"/>
      <c r="Y18" s="68"/>
      <c r="Z18" s="68"/>
      <c r="AA18" s="68"/>
      <c r="AB18" s="68"/>
      <c r="AC18" s="68"/>
      <c r="AD18" s="38"/>
      <c r="AE18" s="55">
        <f t="shared" si="0"/>
        <v>3</v>
      </c>
      <c r="AF18" s="220"/>
      <c r="AG18" s="220"/>
      <c r="AH18" s="209"/>
      <c r="AI18" s="236"/>
      <c r="AJ18" s="236"/>
      <c r="AK18" s="236"/>
      <c r="AL18" s="236"/>
      <c r="AM18" s="239"/>
      <c r="AN18" s="220"/>
      <c r="AO18" s="220"/>
      <c r="AP18" s="220"/>
      <c r="AQ18" s="209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9"/>
      <c r="BC18" s="220"/>
      <c r="BD18" s="220"/>
      <c r="BE18" s="220"/>
      <c r="BF18" s="233"/>
      <c r="BG18" s="41"/>
      <c r="BH18" s="41"/>
      <c r="BI18" s="41"/>
      <c r="BJ18" s="41"/>
      <c r="BK18" s="41"/>
    </row>
    <row r="19" spans="1:67" ht="12.75">
      <c r="A19" s="187" t="s">
        <v>75</v>
      </c>
      <c r="B19" s="190" t="s">
        <v>233</v>
      </c>
      <c r="C19" s="234" t="s">
        <v>102</v>
      </c>
      <c r="D19" s="30" t="s">
        <v>103</v>
      </c>
      <c r="E19" s="30" t="s">
        <v>105</v>
      </c>
      <c r="F19" s="30">
        <v>4</v>
      </c>
      <c r="G19" s="85"/>
      <c r="H19" s="85"/>
      <c r="I19" s="85"/>
      <c r="J19" s="85"/>
      <c r="K19" s="85">
        <v>4</v>
      </c>
      <c r="L19" s="30"/>
      <c r="M19" s="85"/>
      <c r="N19" s="83">
        <v>4</v>
      </c>
      <c r="O19" s="147"/>
      <c r="P19" s="30"/>
      <c r="Q19" s="86">
        <v>4</v>
      </c>
      <c r="R19" s="30"/>
      <c r="S19" s="85"/>
      <c r="T19" s="27"/>
      <c r="U19" s="30"/>
      <c r="V19" s="30"/>
      <c r="W19" s="30"/>
      <c r="X19" s="30"/>
      <c r="Y19" s="30"/>
      <c r="Z19" s="30"/>
      <c r="AA19" s="30"/>
      <c r="AB19" s="30"/>
      <c r="AC19" s="30"/>
      <c r="AD19" s="27"/>
      <c r="AE19" s="55">
        <f t="shared" si="0"/>
        <v>16</v>
      </c>
      <c r="AF19" s="221">
        <f>AE19+AE20+AE21+AE22</f>
        <v>22</v>
      </c>
      <c r="AG19" s="218">
        <v>3</v>
      </c>
      <c r="AH19" s="241"/>
      <c r="AI19" s="234">
        <v>1</v>
      </c>
      <c r="AJ19" s="234"/>
      <c r="AK19" s="234"/>
      <c r="AL19" s="234"/>
      <c r="AM19" s="237"/>
      <c r="AN19" s="221">
        <f>AF19+AG19+AH19+AI19+AJ19+AK19+AM19+AL19</f>
        <v>26</v>
      </c>
      <c r="AO19" s="218">
        <v>22</v>
      </c>
      <c r="AP19" s="218">
        <f>AN19-AO19</f>
        <v>4</v>
      </c>
      <c r="AQ19" s="241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7"/>
      <c r="BC19" s="218">
        <f>AN19+AQ19+AR19+AS19+AT19+AU19+AV19+AW19+AX19+AY19+AZ19+BA19+BB19</f>
        <v>26</v>
      </c>
      <c r="BD19" s="218">
        <f>BC19-AO19</f>
        <v>4</v>
      </c>
      <c r="BE19" s="218"/>
      <c r="BF19" s="231"/>
      <c r="BG19" s="41"/>
      <c r="BH19" s="41"/>
      <c r="BI19" s="41"/>
      <c r="BJ19" s="41"/>
      <c r="BK19" s="42"/>
      <c r="BL19" s="42"/>
      <c r="BM19" s="42"/>
      <c r="BN19" s="42"/>
      <c r="BO19" s="42"/>
    </row>
    <row r="20" spans="1:67" ht="12.75">
      <c r="A20" s="188"/>
      <c r="B20" s="191"/>
      <c r="C20" s="235"/>
      <c r="D20" s="10" t="s">
        <v>104</v>
      </c>
      <c r="E20" s="10" t="s">
        <v>104</v>
      </c>
      <c r="F20" s="79">
        <v>3</v>
      </c>
      <c r="G20" s="84"/>
      <c r="H20" s="84"/>
      <c r="I20" s="84"/>
      <c r="J20" s="84"/>
      <c r="K20" s="84"/>
      <c r="L20" s="84"/>
      <c r="M20" s="84"/>
      <c r="N20" s="79">
        <v>3</v>
      </c>
      <c r="O20" s="168"/>
      <c r="P20" s="168"/>
      <c r="Q20" s="169"/>
      <c r="R20" s="168"/>
      <c r="S20" s="8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4">
        <f>SUM(F20:AD20)</f>
        <v>6</v>
      </c>
      <c r="AF20" s="222"/>
      <c r="AG20" s="219"/>
      <c r="AH20" s="242"/>
      <c r="AI20" s="235"/>
      <c r="AJ20" s="235"/>
      <c r="AK20" s="235"/>
      <c r="AL20" s="235"/>
      <c r="AM20" s="238"/>
      <c r="AN20" s="222"/>
      <c r="AO20" s="219"/>
      <c r="AP20" s="219"/>
      <c r="AQ20" s="242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8"/>
      <c r="BC20" s="219"/>
      <c r="BD20" s="219"/>
      <c r="BE20" s="219"/>
      <c r="BF20" s="232"/>
      <c r="BG20" s="41"/>
      <c r="BH20" s="41"/>
      <c r="BI20" s="41"/>
      <c r="BJ20" s="41"/>
      <c r="BK20" s="42"/>
      <c r="BL20" s="42"/>
      <c r="BM20" s="42"/>
      <c r="BN20" s="42"/>
      <c r="BO20" s="42"/>
    </row>
    <row r="21" spans="1:67" ht="12.75">
      <c r="A21" s="188"/>
      <c r="B21" s="191"/>
      <c r="C21" s="235"/>
      <c r="D21" s="10"/>
      <c r="E21" s="10" t="s">
        <v>98</v>
      </c>
      <c r="F21" s="10"/>
      <c r="G21" s="10"/>
      <c r="H21" s="10"/>
      <c r="I21" s="10"/>
      <c r="J21" s="10"/>
      <c r="K21" s="10"/>
      <c r="L21" s="10"/>
      <c r="M21" s="10"/>
      <c r="N21" s="10"/>
      <c r="O21" s="14"/>
      <c r="P21" s="10"/>
      <c r="Q21" s="77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4">
        <f>SUM(F21:AD21)</f>
        <v>0</v>
      </c>
      <c r="AF21" s="222"/>
      <c r="AG21" s="219"/>
      <c r="AH21" s="242"/>
      <c r="AI21" s="235"/>
      <c r="AJ21" s="235"/>
      <c r="AK21" s="235"/>
      <c r="AL21" s="235"/>
      <c r="AM21" s="238"/>
      <c r="AN21" s="222"/>
      <c r="AO21" s="219"/>
      <c r="AP21" s="219"/>
      <c r="AQ21" s="242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8"/>
      <c r="BC21" s="219"/>
      <c r="BD21" s="219"/>
      <c r="BE21" s="219"/>
      <c r="BF21" s="232"/>
      <c r="BG21" s="41"/>
      <c r="BH21" s="41"/>
      <c r="BI21" s="41"/>
      <c r="BJ21" s="41"/>
      <c r="BK21" s="42"/>
      <c r="BL21" s="42"/>
      <c r="BM21" s="42"/>
      <c r="BN21" s="42"/>
      <c r="BO21" s="42"/>
    </row>
    <row r="22" spans="1:67" ht="13.5" thickBot="1">
      <c r="A22" s="246"/>
      <c r="B22" s="247"/>
      <c r="C22" s="19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0"/>
      <c r="P22" s="38"/>
      <c r="Q22" s="144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14">
        <f aca="true" t="shared" si="1" ref="AE22:AE83">SUM(F22:AD22)</f>
        <v>0</v>
      </c>
      <c r="AF22" s="213"/>
      <c r="AG22" s="240"/>
      <c r="AH22" s="214"/>
      <c r="AI22" s="193"/>
      <c r="AJ22" s="193"/>
      <c r="AK22" s="193"/>
      <c r="AL22" s="193"/>
      <c r="AM22" s="196"/>
      <c r="AN22" s="213"/>
      <c r="AO22" s="240"/>
      <c r="AP22" s="240"/>
      <c r="AQ22" s="214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6"/>
      <c r="BC22" s="240"/>
      <c r="BD22" s="240"/>
      <c r="BE22" s="240"/>
      <c r="BF22" s="249"/>
      <c r="BG22" s="41"/>
      <c r="BH22" s="41"/>
      <c r="BI22" s="41"/>
      <c r="BJ22" s="41"/>
      <c r="BK22" s="42"/>
      <c r="BL22" s="42"/>
      <c r="BM22" s="42"/>
      <c r="BN22" s="42"/>
      <c r="BO22" s="42"/>
    </row>
    <row r="23" spans="1:58" ht="12.75">
      <c r="A23" s="187" t="s">
        <v>76</v>
      </c>
      <c r="B23" s="190" t="s">
        <v>234</v>
      </c>
      <c r="C23" s="234" t="s">
        <v>91</v>
      </c>
      <c r="D23" s="30" t="s">
        <v>106</v>
      </c>
      <c r="E23" s="30" t="s">
        <v>108</v>
      </c>
      <c r="F23" s="30">
        <v>2</v>
      </c>
      <c r="G23" s="30"/>
      <c r="H23" s="30">
        <v>2</v>
      </c>
      <c r="I23" s="30">
        <v>2</v>
      </c>
      <c r="J23" s="30">
        <v>2</v>
      </c>
      <c r="K23" s="30">
        <v>2</v>
      </c>
      <c r="L23" s="30"/>
      <c r="M23" s="30"/>
      <c r="N23" s="30"/>
      <c r="O23" s="39">
        <v>2</v>
      </c>
      <c r="P23" s="27"/>
      <c r="Q23" s="86">
        <v>2</v>
      </c>
      <c r="R23" s="30">
        <v>2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14">
        <f t="shared" si="1"/>
        <v>16</v>
      </c>
      <c r="AF23" s="221">
        <f>AE23+AE24+AE25+AE26</f>
        <v>22</v>
      </c>
      <c r="AG23" s="218"/>
      <c r="AH23" s="241"/>
      <c r="AI23" s="234"/>
      <c r="AJ23" s="234"/>
      <c r="AK23" s="234"/>
      <c r="AL23" s="234">
        <v>1</v>
      </c>
      <c r="AM23" s="237"/>
      <c r="AN23" s="221">
        <f>AF23+AG23+AH23+AI23+AJ23+AK23+AM23+AL23</f>
        <v>23</v>
      </c>
      <c r="AO23" s="218">
        <v>22</v>
      </c>
      <c r="AP23" s="218">
        <f>AN23-AO23</f>
        <v>1</v>
      </c>
      <c r="AQ23" s="241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7"/>
      <c r="BC23" s="218">
        <f>AN23+AQ23+AR23+AS23+AT23+AU23+AV23+AW23+AX23+AY23+AZ23+BA23+BB23</f>
        <v>23</v>
      </c>
      <c r="BD23" s="218">
        <f>BC23-AO23</f>
        <v>1</v>
      </c>
      <c r="BE23" s="218"/>
      <c r="BF23" s="231"/>
    </row>
    <row r="24" spans="1:58" ht="12.75">
      <c r="A24" s="188"/>
      <c r="B24" s="191"/>
      <c r="C24" s="235"/>
      <c r="D24" s="10" t="s">
        <v>107</v>
      </c>
      <c r="E24" s="10" t="s">
        <v>98</v>
      </c>
      <c r="F24" s="10"/>
      <c r="G24" s="10"/>
      <c r="H24" s="10"/>
      <c r="I24" s="10"/>
      <c r="J24" s="10"/>
      <c r="K24" s="10"/>
      <c r="L24" s="10"/>
      <c r="M24" s="10"/>
      <c r="N24" s="10"/>
      <c r="O24" s="14"/>
      <c r="P24" s="27"/>
      <c r="Q24" s="77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4">
        <f t="shared" si="1"/>
        <v>0</v>
      </c>
      <c r="AF24" s="222"/>
      <c r="AG24" s="219"/>
      <c r="AH24" s="242"/>
      <c r="AI24" s="235"/>
      <c r="AJ24" s="235"/>
      <c r="AK24" s="235"/>
      <c r="AL24" s="235"/>
      <c r="AM24" s="238"/>
      <c r="AN24" s="222"/>
      <c r="AO24" s="219"/>
      <c r="AP24" s="219"/>
      <c r="AQ24" s="242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8"/>
      <c r="BC24" s="219"/>
      <c r="BD24" s="219"/>
      <c r="BE24" s="219"/>
      <c r="BF24" s="232"/>
    </row>
    <row r="25" spans="1:58" ht="12.75">
      <c r="A25" s="188"/>
      <c r="B25" s="191"/>
      <c r="C25" s="235"/>
      <c r="D25" s="10"/>
      <c r="E25" s="10" t="s">
        <v>109</v>
      </c>
      <c r="F25" s="10"/>
      <c r="G25" s="10"/>
      <c r="H25" s="10"/>
      <c r="I25" s="10">
        <v>1</v>
      </c>
      <c r="J25" s="10">
        <v>1</v>
      </c>
      <c r="K25" s="10">
        <v>1</v>
      </c>
      <c r="L25" s="10"/>
      <c r="M25" s="10"/>
      <c r="N25" s="10"/>
      <c r="O25" s="14"/>
      <c r="P25" s="10"/>
      <c r="Q25" s="77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4">
        <f t="shared" si="1"/>
        <v>3</v>
      </c>
      <c r="AF25" s="222"/>
      <c r="AG25" s="219"/>
      <c r="AH25" s="242"/>
      <c r="AI25" s="235"/>
      <c r="AJ25" s="235"/>
      <c r="AK25" s="235"/>
      <c r="AL25" s="235"/>
      <c r="AM25" s="238"/>
      <c r="AN25" s="222"/>
      <c r="AO25" s="219"/>
      <c r="AP25" s="219"/>
      <c r="AQ25" s="242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8"/>
      <c r="BC25" s="219"/>
      <c r="BD25" s="219"/>
      <c r="BE25" s="219"/>
      <c r="BF25" s="232"/>
    </row>
    <row r="26" spans="1:58" ht="13.5" thickBot="1">
      <c r="A26" s="246"/>
      <c r="B26" s="247"/>
      <c r="C26" s="193"/>
      <c r="D26" s="38"/>
      <c r="E26" s="38" t="s">
        <v>110</v>
      </c>
      <c r="F26" s="38"/>
      <c r="G26" s="38"/>
      <c r="H26" s="38"/>
      <c r="I26" s="38"/>
      <c r="J26" s="38"/>
      <c r="K26" s="38"/>
      <c r="L26" s="38"/>
      <c r="M26" s="38"/>
      <c r="N26" s="38"/>
      <c r="O26" s="40"/>
      <c r="P26" s="93"/>
      <c r="Q26" s="144">
        <v>1</v>
      </c>
      <c r="R26" s="38">
        <v>1</v>
      </c>
      <c r="S26" s="38">
        <v>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14">
        <f t="shared" si="1"/>
        <v>3</v>
      </c>
      <c r="AF26" s="213"/>
      <c r="AG26" s="240"/>
      <c r="AH26" s="214"/>
      <c r="AI26" s="193"/>
      <c r="AJ26" s="193"/>
      <c r="AK26" s="193"/>
      <c r="AL26" s="193"/>
      <c r="AM26" s="196"/>
      <c r="AN26" s="213"/>
      <c r="AO26" s="240"/>
      <c r="AP26" s="240"/>
      <c r="AQ26" s="214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6"/>
      <c r="BC26" s="240"/>
      <c r="BD26" s="240"/>
      <c r="BE26" s="240"/>
      <c r="BF26" s="249"/>
    </row>
    <row r="27" spans="1:58" ht="12.75">
      <c r="A27" s="187" t="s">
        <v>77</v>
      </c>
      <c r="B27" s="190" t="s">
        <v>235</v>
      </c>
      <c r="C27" s="234" t="s">
        <v>91</v>
      </c>
      <c r="D27" s="30" t="s">
        <v>111</v>
      </c>
      <c r="E27" s="30" t="s">
        <v>111</v>
      </c>
      <c r="F27" s="30"/>
      <c r="G27" s="30"/>
      <c r="H27" s="30"/>
      <c r="I27" s="30"/>
      <c r="J27" s="30"/>
      <c r="K27" s="30"/>
      <c r="L27" s="30"/>
      <c r="M27" s="30"/>
      <c r="N27" s="30"/>
      <c r="O27" s="39"/>
      <c r="P27" s="99"/>
      <c r="Q27" s="86">
        <v>1</v>
      </c>
      <c r="R27" s="30">
        <v>1</v>
      </c>
      <c r="S27" s="39">
        <v>1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14">
        <f t="shared" si="1"/>
        <v>3</v>
      </c>
      <c r="AF27" s="221">
        <f>AE27+AE28+AE29+AE30</f>
        <v>20</v>
      </c>
      <c r="AG27" s="218">
        <v>2</v>
      </c>
      <c r="AH27" s="241"/>
      <c r="AI27" s="234"/>
      <c r="AJ27" s="234"/>
      <c r="AK27" s="234"/>
      <c r="AL27" s="234">
        <v>1</v>
      </c>
      <c r="AM27" s="237"/>
      <c r="AN27" s="221">
        <f>AF27+AG27+AH27+AI27+AJ27+AK27+AM27+AL27</f>
        <v>23</v>
      </c>
      <c r="AO27" s="218">
        <v>22</v>
      </c>
      <c r="AP27" s="218">
        <f>AN27-AO27</f>
        <v>1</v>
      </c>
      <c r="AQ27" s="241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7"/>
      <c r="BC27" s="218">
        <f>AN27+AQ27+AR27+AS27+AT27+AU27+AV27+AW27+AX27+AY27+AZ27+BA27+BB27</f>
        <v>23</v>
      </c>
      <c r="BD27" s="218">
        <f>BC27-AO27</f>
        <v>1</v>
      </c>
      <c r="BE27" s="218"/>
      <c r="BF27" s="231"/>
    </row>
    <row r="28" spans="1:58" ht="12.75">
      <c r="A28" s="188"/>
      <c r="B28" s="191"/>
      <c r="C28" s="235"/>
      <c r="D28" s="10" t="s">
        <v>97</v>
      </c>
      <c r="E28" s="10" t="s">
        <v>113</v>
      </c>
      <c r="F28" s="84"/>
      <c r="G28" s="84"/>
      <c r="H28" s="84"/>
      <c r="I28" s="10"/>
      <c r="J28" s="84"/>
      <c r="K28" s="84"/>
      <c r="L28" s="84"/>
      <c r="M28" s="84"/>
      <c r="N28" s="79">
        <v>2</v>
      </c>
      <c r="O28" s="150"/>
      <c r="P28" s="165"/>
      <c r="Q28" s="128"/>
      <c r="R28" s="79">
        <v>2</v>
      </c>
      <c r="S28" s="84"/>
      <c r="T28" s="68"/>
      <c r="U28" s="10"/>
      <c r="V28" s="10"/>
      <c r="W28" s="10"/>
      <c r="X28" s="10"/>
      <c r="Y28" s="84"/>
      <c r="Z28" s="10"/>
      <c r="AA28" s="10"/>
      <c r="AB28" s="10"/>
      <c r="AC28" s="10"/>
      <c r="AD28" s="10"/>
      <c r="AE28" s="14">
        <f t="shared" si="1"/>
        <v>4</v>
      </c>
      <c r="AF28" s="222"/>
      <c r="AG28" s="219"/>
      <c r="AH28" s="242"/>
      <c r="AI28" s="235"/>
      <c r="AJ28" s="235"/>
      <c r="AK28" s="235"/>
      <c r="AL28" s="235"/>
      <c r="AM28" s="238"/>
      <c r="AN28" s="222"/>
      <c r="AO28" s="219"/>
      <c r="AP28" s="219"/>
      <c r="AQ28" s="242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8"/>
      <c r="BC28" s="219"/>
      <c r="BD28" s="219"/>
      <c r="BE28" s="219"/>
      <c r="BF28" s="232"/>
    </row>
    <row r="29" spans="1:58" ht="12.75">
      <c r="A29" s="188"/>
      <c r="B29" s="191"/>
      <c r="C29" s="235"/>
      <c r="D29" s="10" t="s">
        <v>112</v>
      </c>
      <c r="E29" s="10" t="s">
        <v>114</v>
      </c>
      <c r="F29" s="84"/>
      <c r="G29" s="79">
        <v>2</v>
      </c>
      <c r="H29" s="79">
        <v>2</v>
      </c>
      <c r="I29" s="84"/>
      <c r="J29" s="79">
        <v>2</v>
      </c>
      <c r="K29" s="79">
        <v>2</v>
      </c>
      <c r="L29" s="84"/>
      <c r="M29" s="79">
        <v>2</v>
      </c>
      <c r="N29" s="84"/>
      <c r="O29" s="149">
        <v>2</v>
      </c>
      <c r="P29" s="84"/>
      <c r="Q29" s="128"/>
      <c r="R29" s="84"/>
      <c r="S29" s="150"/>
      <c r="T29" s="84"/>
      <c r="U29" s="77"/>
      <c r="V29" s="10"/>
      <c r="W29" s="10"/>
      <c r="X29" s="10"/>
      <c r="Y29" s="10"/>
      <c r="Z29" s="10"/>
      <c r="AA29" s="10"/>
      <c r="AB29" s="10"/>
      <c r="AC29" s="10"/>
      <c r="AD29" s="10"/>
      <c r="AE29" s="14">
        <f t="shared" si="1"/>
        <v>12</v>
      </c>
      <c r="AF29" s="222"/>
      <c r="AG29" s="219"/>
      <c r="AH29" s="242"/>
      <c r="AI29" s="235"/>
      <c r="AJ29" s="235"/>
      <c r="AK29" s="235"/>
      <c r="AL29" s="235"/>
      <c r="AM29" s="238"/>
      <c r="AN29" s="222"/>
      <c r="AO29" s="219"/>
      <c r="AP29" s="219"/>
      <c r="AQ29" s="242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8"/>
      <c r="BC29" s="219"/>
      <c r="BD29" s="219"/>
      <c r="BE29" s="219"/>
      <c r="BF29" s="232"/>
    </row>
    <row r="30" spans="1:58" ht="13.5" thickBot="1">
      <c r="A30" s="246"/>
      <c r="B30" s="247"/>
      <c r="C30" s="193"/>
      <c r="D30" s="38" t="s">
        <v>171</v>
      </c>
      <c r="E30" s="38"/>
      <c r="F30" s="38"/>
      <c r="G30" s="38"/>
      <c r="H30" s="38"/>
      <c r="I30" s="38"/>
      <c r="J30" s="38">
        <v>1</v>
      </c>
      <c r="K30" s="38"/>
      <c r="L30" s="38"/>
      <c r="M30" s="38"/>
      <c r="N30" s="38"/>
      <c r="O30" s="40"/>
      <c r="P30" s="93"/>
      <c r="Q30" s="144"/>
      <c r="R30" s="38"/>
      <c r="S30" s="38"/>
      <c r="T30" s="9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14">
        <f t="shared" si="1"/>
        <v>1</v>
      </c>
      <c r="AF30" s="213"/>
      <c r="AG30" s="240"/>
      <c r="AH30" s="214"/>
      <c r="AI30" s="193"/>
      <c r="AJ30" s="193"/>
      <c r="AK30" s="193"/>
      <c r="AL30" s="193"/>
      <c r="AM30" s="196"/>
      <c r="AN30" s="213"/>
      <c r="AO30" s="240"/>
      <c r="AP30" s="240"/>
      <c r="AQ30" s="214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6"/>
      <c r="BC30" s="240"/>
      <c r="BD30" s="240"/>
      <c r="BE30" s="240"/>
      <c r="BF30" s="249"/>
    </row>
    <row r="31" spans="1:58" ht="12.75">
      <c r="A31" s="187" t="s">
        <v>78</v>
      </c>
      <c r="B31" s="190" t="s">
        <v>236</v>
      </c>
      <c r="C31" s="234" t="s">
        <v>91</v>
      </c>
      <c r="D31" s="30" t="s">
        <v>115</v>
      </c>
      <c r="E31" s="30" t="s">
        <v>115</v>
      </c>
      <c r="F31" s="83">
        <v>4</v>
      </c>
      <c r="G31" s="30"/>
      <c r="H31" s="174"/>
      <c r="I31" s="30">
        <v>4</v>
      </c>
      <c r="J31" s="30"/>
      <c r="K31" s="85"/>
      <c r="L31" s="30"/>
      <c r="M31" s="30"/>
      <c r="N31" s="30"/>
      <c r="O31" s="147">
        <v>3</v>
      </c>
      <c r="P31" s="30"/>
      <c r="Q31" s="142"/>
      <c r="R31" s="30"/>
      <c r="S31" s="83">
        <v>4</v>
      </c>
      <c r="T31" s="9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14">
        <f t="shared" si="1"/>
        <v>15</v>
      </c>
      <c r="AF31" s="218">
        <f>AE31+AE32+AE33+AE34</f>
        <v>25</v>
      </c>
      <c r="AG31" s="218"/>
      <c r="AH31" s="241"/>
      <c r="AI31" s="234"/>
      <c r="AJ31" s="234"/>
      <c r="AK31" s="234"/>
      <c r="AL31" s="234">
        <v>1</v>
      </c>
      <c r="AM31" s="237"/>
      <c r="AN31" s="221">
        <f>AF31+AG31+AH31+AI31+AJ31+AK31+AM31+AL31</f>
        <v>26</v>
      </c>
      <c r="AO31" s="218">
        <v>22</v>
      </c>
      <c r="AP31" s="218">
        <f>AN31-AO31</f>
        <v>4</v>
      </c>
      <c r="AQ31" s="241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7"/>
      <c r="BC31" s="218">
        <f>AN31+AQ31+AR31+AS31+AT31+AU31+AV31+AW31+AX31+AY31+AZ31+BA31+BB31</f>
        <v>26</v>
      </c>
      <c r="BD31" s="218">
        <f>BC31-AO31</f>
        <v>4</v>
      </c>
      <c r="BE31" s="218"/>
      <c r="BF31" s="231"/>
    </row>
    <row r="32" spans="1:58" ht="12.75">
      <c r="A32" s="188"/>
      <c r="B32" s="191"/>
      <c r="C32" s="235"/>
      <c r="D32" s="10" t="s">
        <v>116</v>
      </c>
      <c r="E32" s="10" t="s">
        <v>116</v>
      </c>
      <c r="F32" s="10"/>
      <c r="G32" s="10"/>
      <c r="H32" s="10"/>
      <c r="I32" s="10">
        <v>5</v>
      </c>
      <c r="J32" s="10"/>
      <c r="K32" s="10"/>
      <c r="L32" s="10"/>
      <c r="M32" s="10"/>
      <c r="N32" s="10"/>
      <c r="O32" s="14"/>
      <c r="P32" s="10"/>
      <c r="Q32" s="77"/>
      <c r="R32" s="10"/>
      <c r="S32" s="14"/>
      <c r="T32" s="10"/>
      <c r="U32" s="77"/>
      <c r="V32" s="10"/>
      <c r="W32" s="10"/>
      <c r="X32" s="10"/>
      <c r="Y32" s="10"/>
      <c r="Z32" s="10"/>
      <c r="AA32" s="10"/>
      <c r="AB32" s="10"/>
      <c r="AC32" s="10"/>
      <c r="AD32" s="10"/>
      <c r="AE32" s="14">
        <f t="shared" si="1"/>
        <v>5</v>
      </c>
      <c r="AF32" s="219"/>
      <c r="AG32" s="219"/>
      <c r="AH32" s="242"/>
      <c r="AI32" s="235"/>
      <c r="AJ32" s="235"/>
      <c r="AK32" s="235"/>
      <c r="AL32" s="235"/>
      <c r="AM32" s="238"/>
      <c r="AN32" s="222"/>
      <c r="AO32" s="219"/>
      <c r="AP32" s="219"/>
      <c r="AQ32" s="242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8"/>
      <c r="BC32" s="219"/>
      <c r="BD32" s="219"/>
      <c r="BE32" s="219"/>
      <c r="BF32" s="232"/>
    </row>
    <row r="33" spans="1:58" ht="12.75">
      <c r="A33" s="188"/>
      <c r="B33" s="191"/>
      <c r="C33" s="235"/>
      <c r="D33" s="10" t="s">
        <v>167</v>
      </c>
      <c r="E33" s="10" t="s">
        <v>98</v>
      </c>
      <c r="F33" s="10"/>
      <c r="G33" s="10"/>
      <c r="H33" s="10"/>
      <c r="I33" s="10">
        <v>1</v>
      </c>
      <c r="J33" s="10"/>
      <c r="K33" s="10"/>
      <c r="L33" s="10"/>
      <c r="M33" s="10"/>
      <c r="N33" s="10"/>
      <c r="O33" s="14"/>
      <c r="P33" s="10"/>
      <c r="Q33" s="77"/>
      <c r="R33" s="10"/>
      <c r="S33" s="10"/>
      <c r="T33" s="27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4">
        <f t="shared" si="1"/>
        <v>1</v>
      </c>
      <c r="AF33" s="219"/>
      <c r="AG33" s="219"/>
      <c r="AH33" s="242"/>
      <c r="AI33" s="235"/>
      <c r="AJ33" s="235"/>
      <c r="AK33" s="235"/>
      <c r="AL33" s="235"/>
      <c r="AM33" s="238"/>
      <c r="AN33" s="222"/>
      <c r="AO33" s="219"/>
      <c r="AP33" s="219"/>
      <c r="AQ33" s="242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8"/>
      <c r="BC33" s="219"/>
      <c r="BD33" s="219"/>
      <c r="BE33" s="219"/>
      <c r="BF33" s="232"/>
    </row>
    <row r="34" spans="1:58" ht="13.5" thickBot="1">
      <c r="A34" s="246"/>
      <c r="B34" s="247"/>
      <c r="C34" s="193"/>
      <c r="D34" s="38" t="s">
        <v>112</v>
      </c>
      <c r="E34" s="38" t="s">
        <v>114</v>
      </c>
      <c r="F34" s="181">
        <v>2</v>
      </c>
      <c r="G34" s="129"/>
      <c r="H34" s="129"/>
      <c r="I34" s="181">
        <v>2</v>
      </c>
      <c r="J34" s="129"/>
      <c r="K34" s="129"/>
      <c r="L34" s="38"/>
      <c r="M34" s="129"/>
      <c r="N34" s="129"/>
      <c r="O34" s="175"/>
      <c r="P34" s="38"/>
      <c r="Q34" s="178"/>
      <c r="R34" s="178"/>
      <c r="S34" s="129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14">
        <f t="shared" si="1"/>
        <v>4</v>
      </c>
      <c r="AF34" s="240"/>
      <c r="AG34" s="240"/>
      <c r="AH34" s="214"/>
      <c r="AI34" s="193"/>
      <c r="AJ34" s="193"/>
      <c r="AK34" s="193"/>
      <c r="AL34" s="193"/>
      <c r="AM34" s="196"/>
      <c r="AN34" s="213"/>
      <c r="AO34" s="240"/>
      <c r="AP34" s="240"/>
      <c r="AQ34" s="214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6"/>
      <c r="BC34" s="240"/>
      <c r="BD34" s="240"/>
      <c r="BE34" s="240"/>
      <c r="BF34" s="249"/>
    </row>
    <row r="35" spans="1:58" ht="12.75">
      <c r="A35" s="187" t="s">
        <v>79</v>
      </c>
      <c r="B35" s="190" t="s">
        <v>237</v>
      </c>
      <c r="C35" s="234" t="s">
        <v>91</v>
      </c>
      <c r="D35" s="30" t="s">
        <v>115</v>
      </c>
      <c r="E35" s="30" t="s">
        <v>115</v>
      </c>
      <c r="F35" s="30"/>
      <c r="G35" s="85">
        <v>4</v>
      </c>
      <c r="H35" s="85"/>
      <c r="I35" s="85"/>
      <c r="J35" s="85"/>
      <c r="K35" s="30">
        <v>4</v>
      </c>
      <c r="L35" s="30"/>
      <c r="M35" s="30"/>
      <c r="N35" s="83">
        <v>3</v>
      </c>
      <c r="O35" s="39"/>
      <c r="P35" s="30"/>
      <c r="Q35" s="86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14">
        <f t="shared" si="1"/>
        <v>11</v>
      </c>
      <c r="AF35" s="218">
        <f>AE35+AE36+AE37+AE38</f>
        <v>19</v>
      </c>
      <c r="AG35" s="218"/>
      <c r="AH35" s="241"/>
      <c r="AI35" s="234"/>
      <c r="AJ35" s="234"/>
      <c r="AK35" s="234"/>
      <c r="AL35" s="234">
        <v>2</v>
      </c>
      <c r="AM35" s="237"/>
      <c r="AN35" s="218">
        <f>AF35+AG35+AH35+AI35+AJ35+AK35+AM35+AL35</f>
        <v>21</v>
      </c>
      <c r="AO35" s="218">
        <v>19</v>
      </c>
      <c r="AP35" s="218">
        <f>AN35-AO35</f>
        <v>2</v>
      </c>
      <c r="AQ35" s="241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7"/>
      <c r="BC35" s="218">
        <f>AN35+AQ35+AR35+AS35+AT35+AU35+AV35+AW35+AX35+AY35+AZ35+BA35+BB35</f>
        <v>21</v>
      </c>
      <c r="BD35" s="218">
        <f>BC35-AO35</f>
        <v>2</v>
      </c>
      <c r="BE35" s="218"/>
      <c r="BF35" s="243" t="s">
        <v>118</v>
      </c>
    </row>
    <row r="36" spans="1:58" ht="12.75">
      <c r="A36" s="188"/>
      <c r="B36" s="191"/>
      <c r="C36" s="235"/>
      <c r="D36" s="10" t="s">
        <v>117</v>
      </c>
      <c r="E36" s="10" t="s">
        <v>117</v>
      </c>
      <c r="F36" s="10"/>
      <c r="G36" s="10"/>
      <c r="H36" s="10"/>
      <c r="I36" s="10"/>
      <c r="J36" s="10"/>
      <c r="K36" s="10"/>
      <c r="L36" s="10"/>
      <c r="M36" s="10"/>
      <c r="N36" s="10">
        <v>2</v>
      </c>
      <c r="O36" s="14">
        <v>2</v>
      </c>
      <c r="P36" s="10"/>
      <c r="Q36" s="77">
        <v>1</v>
      </c>
      <c r="R36" s="10">
        <v>1</v>
      </c>
      <c r="S36" s="10">
        <v>1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4">
        <f t="shared" si="1"/>
        <v>7</v>
      </c>
      <c r="AF36" s="219"/>
      <c r="AG36" s="219"/>
      <c r="AH36" s="242"/>
      <c r="AI36" s="235"/>
      <c r="AJ36" s="235"/>
      <c r="AK36" s="235"/>
      <c r="AL36" s="235"/>
      <c r="AM36" s="238"/>
      <c r="AN36" s="219"/>
      <c r="AO36" s="219"/>
      <c r="AP36" s="219"/>
      <c r="AQ36" s="242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8"/>
      <c r="BC36" s="219"/>
      <c r="BD36" s="219"/>
      <c r="BE36" s="219"/>
      <c r="BF36" s="244"/>
    </row>
    <row r="37" spans="1:58" ht="12.75">
      <c r="A37" s="188"/>
      <c r="B37" s="191"/>
      <c r="C37" s="235"/>
      <c r="D37" s="10"/>
      <c r="E37" s="10" t="s">
        <v>223</v>
      </c>
      <c r="F37" s="10"/>
      <c r="G37" s="10"/>
      <c r="H37" s="10"/>
      <c r="I37" s="10"/>
      <c r="J37" s="10"/>
      <c r="K37" s="10">
        <v>1</v>
      </c>
      <c r="L37" s="10"/>
      <c r="M37" s="10"/>
      <c r="N37" s="10"/>
      <c r="O37" s="14"/>
      <c r="P37" s="10"/>
      <c r="Q37" s="77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4">
        <f t="shared" si="1"/>
        <v>1</v>
      </c>
      <c r="AF37" s="219"/>
      <c r="AG37" s="219"/>
      <c r="AH37" s="242"/>
      <c r="AI37" s="235"/>
      <c r="AJ37" s="235"/>
      <c r="AK37" s="235"/>
      <c r="AL37" s="235"/>
      <c r="AM37" s="238"/>
      <c r="AN37" s="219"/>
      <c r="AO37" s="219"/>
      <c r="AP37" s="219"/>
      <c r="AQ37" s="242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8"/>
      <c r="BC37" s="219"/>
      <c r="BD37" s="219"/>
      <c r="BE37" s="219"/>
      <c r="BF37" s="244"/>
    </row>
    <row r="38" spans="1:58" ht="13.5" thickBot="1">
      <c r="A38" s="246"/>
      <c r="B38" s="247"/>
      <c r="C38" s="193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0"/>
      <c r="P38" s="38"/>
      <c r="Q38" s="144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14">
        <f t="shared" si="1"/>
        <v>0</v>
      </c>
      <c r="AF38" s="240"/>
      <c r="AG38" s="240"/>
      <c r="AH38" s="214"/>
      <c r="AI38" s="193"/>
      <c r="AJ38" s="193"/>
      <c r="AK38" s="193"/>
      <c r="AL38" s="193"/>
      <c r="AM38" s="196"/>
      <c r="AN38" s="240"/>
      <c r="AO38" s="240"/>
      <c r="AP38" s="240"/>
      <c r="AQ38" s="214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6"/>
      <c r="BC38" s="240"/>
      <c r="BD38" s="240"/>
      <c r="BE38" s="240"/>
      <c r="BF38" s="245"/>
    </row>
    <row r="39" spans="1:58" ht="12.75">
      <c r="A39" s="187" t="s">
        <v>80</v>
      </c>
      <c r="B39" s="190" t="s">
        <v>238</v>
      </c>
      <c r="C39" s="234" t="s">
        <v>91</v>
      </c>
      <c r="D39" s="30" t="s">
        <v>92</v>
      </c>
      <c r="E39" s="30" t="s">
        <v>96</v>
      </c>
      <c r="F39" s="30" t="s">
        <v>163</v>
      </c>
      <c r="G39" s="30"/>
      <c r="H39" s="30"/>
      <c r="I39" s="30"/>
      <c r="J39" s="30"/>
      <c r="K39" s="30"/>
      <c r="L39" s="30"/>
      <c r="M39" s="30"/>
      <c r="N39" s="30">
        <v>1</v>
      </c>
      <c r="O39" s="39">
        <v>1</v>
      </c>
      <c r="P39" s="30"/>
      <c r="Q39" s="86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14">
        <f t="shared" si="1"/>
        <v>2</v>
      </c>
      <c r="AF39" s="218">
        <f>AE39+AE40+AE41+AE43+AE42</f>
        <v>24</v>
      </c>
      <c r="AG39" s="218"/>
      <c r="AH39" s="241"/>
      <c r="AI39" s="234"/>
      <c r="AJ39" s="234"/>
      <c r="AK39" s="234"/>
      <c r="AL39" s="234">
        <v>1</v>
      </c>
      <c r="AM39" s="237"/>
      <c r="AN39" s="218">
        <f>AF39+AG39+AH39+AI39+AJ39+AK39+AM39+AL39</f>
        <v>25</v>
      </c>
      <c r="AO39" s="218">
        <v>22</v>
      </c>
      <c r="AP39" s="218">
        <f>AN39-AO39</f>
        <v>3</v>
      </c>
      <c r="AQ39" s="241"/>
      <c r="AR39" s="234"/>
      <c r="AS39" s="234"/>
      <c r="AT39" s="234">
        <v>1</v>
      </c>
      <c r="AU39" s="234"/>
      <c r="AV39" s="234"/>
      <c r="AW39" s="234"/>
      <c r="AX39" s="234"/>
      <c r="AY39" s="234"/>
      <c r="AZ39" s="234"/>
      <c r="BA39" s="234"/>
      <c r="BB39" s="237"/>
      <c r="BC39" s="218">
        <f>AN39+AQ39+AR39+AS39+AT39+AU39+AV39+AW39+AX39+AY39+AZ39+BA39+BB39</f>
        <v>26</v>
      </c>
      <c r="BD39" s="218">
        <f>BC39-AO39</f>
        <v>4</v>
      </c>
      <c r="BE39" s="218"/>
      <c r="BF39" s="243"/>
    </row>
    <row r="40" spans="1:58" ht="12.75">
      <c r="A40" s="188"/>
      <c r="B40" s="191"/>
      <c r="C40" s="235"/>
      <c r="D40" s="10" t="s">
        <v>116</v>
      </c>
      <c r="E40" s="82" t="s">
        <v>116</v>
      </c>
      <c r="F40" s="10"/>
      <c r="G40" s="10">
        <v>5</v>
      </c>
      <c r="H40" s="10"/>
      <c r="I40" s="10"/>
      <c r="J40" s="10"/>
      <c r="K40" s="10">
        <v>5</v>
      </c>
      <c r="L40" s="10"/>
      <c r="M40" s="10"/>
      <c r="N40" s="10"/>
      <c r="O40" s="14"/>
      <c r="P40" s="10"/>
      <c r="Q40" s="77"/>
      <c r="R40" s="10">
        <v>5</v>
      </c>
      <c r="S40" s="10">
        <v>5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4">
        <f t="shared" si="1"/>
        <v>20</v>
      </c>
      <c r="AF40" s="219"/>
      <c r="AG40" s="219"/>
      <c r="AH40" s="242"/>
      <c r="AI40" s="235"/>
      <c r="AJ40" s="235"/>
      <c r="AK40" s="235"/>
      <c r="AL40" s="235"/>
      <c r="AM40" s="238"/>
      <c r="AN40" s="219"/>
      <c r="AO40" s="219"/>
      <c r="AP40" s="219"/>
      <c r="AQ40" s="242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8"/>
      <c r="BC40" s="219"/>
      <c r="BD40" s="219"/>
      <c r="BE40" s="219"/>
      <c r="BF40" s="244"/>
    </row>
    <row r="41" spans="1:58" ht="12.75">
      <c r="A41" s="188"/>
      <c r="B41" s="191"/>
      <c r="C41" s="235"/>
      <c r="D41" s="10"/>
      <c r="E41" s="82" t="s">
        <v>99</v>
      </c>
      <c r="F41" s="10"/>
      <c r="G41" s="10">
        <v>1</v>
      </c>
      <c r="H41" s="10"/>
      <c r="I41" s="10"/>
      <c r="J41" s="10"/>
      <c r="K41" s="10"/>
      <c r="L41" s="10"/>
      <c r="M41" s="10"/>
      <c r="N41" s="10"/>
      <c r="O41" s="14"/>
      <c r="P41" s="10"/>
      <c r="Q41" s="77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4">
        <f t="shared" si="1"/>
        <v>1</v>
      </c>
      <c r="AF41" s="219"/>
      <c r="AG41" s="219"/>
      <c r="AH41" s="242"/>
      <c r="AI41" s="235"/>
      <c r="AJ41" s="235"/>
      <c r="AK41" s="235"/>
      <c r="AL41" s="235"/>
      <c r="AM41" s="238"/>
      <c r="AN41" s="219"/>
      <c r="AO41" s="219"/>
      <c r="AP41" s="219"/>
      <c r="AQ41" s="242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8"/>
      <c r="BC41" s="219"/>
      <c r="BD41" s="219"/>
      <c r="BE41" s="219"/>
      <c r="BF41" s="244"/>
    </row>
    <row r="42" spans="1:58" ht="12.75">
      <c r="A42" s="189"/>
      <c r="B42" s="192"/>
      <c r="C42" s="236"/>
      <c r="D42" s="68"/>
      <c r="E42" s="97" t="s">
        <v>172</v>
      </c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68"/>
      <c r="Q42" s="143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14">
        <f t="shared" si="1"/>
        <v>0</v>
      </c>
      <c r="AF42" s="220"/>
      <c r="AG42" s="220"/>
      <c r="AH42" s="209"/>
      <c r="AI42" s="236"/>
      <c r="AJ42" s="236"/>
      <c r="AK42" s="236"/>
      <c r="AL42" s="236"/>
      <c r="AM42" s="239"/>
      <c r="AN42" s="220"/>
      <c r="AO42" s="220"/>
      <c r="AP42" s="220"/>
      <c r="AQ42" s="209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9"/>
      <c r="BC42" s="220"/>
      <c r="BD42" s="220"/>
      <c r="BE42" s="220"/>
      <c r="BF42" s="248"/>
    </row>
    <row r="43" spans="1:58" ht="13.5" thickBot="1">
      <c r="A43" s="246"/>
      <c r="B43" s="247"/>
      <c r="C43" s="193"/>
      <c r="D43" s="38"/>
      <c r="E43" s="38" t="s">
        <v>98</v>
      </c>
      <c r="F43" s="38"/>
      <c r="G43" s="38">
        <v>1</v>
      </c>
      <c r="H43" s="38"/>
      <c r="I43" s="38"/>
      <c r="J43" s="38"/>
      <c r="K43" s="38"/>
      <c r="L43" s="38"/>
      <c r="M43" s="38"/>
      <c r="N43" s="38"/>
      <c r="O43" s="40"/>
      <c r="P43" s="38"/>
      <c r="Q43" s="144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14">
        <f t="shared" si="1"/>
        <v>1</v>
      </c>
      <c r="AF43" s="240"/>
      <c r="AG43" s="240"/>
      <c r="AH43" s="214"/>
      <c r="AI43" s="193"/>
      <c r="AJ43" s="193"/>
      <c r="AK43" s="193"/>
      <c r="AL43" s="193"/>
      <c r="AM43" s="196"/>
      <c r="AN43" s="240"/>
      <c r="AO43" s="240"/>
      <c r="AP43" s="240"/>
      <c r="AQ43" s="214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6"/>
      <c r="BC43" s="240"/>
      <c r="BD43" s="240"/>
      <c r="BE43" s="240"/>
      <c r="BF43" s="245"/>
    </row>
    <row r="44" spans="1:58" ht="12.75">
      <c r="A44" s="187" t="s">
        <v>81</v>
      </c>
      <c r="B44" s="190" t="s">
        <v>239</v>
      </c>
      <c r="C44" s="234" t="s">
        <v>91</v>
      </c>
      <c r="D44" s="30" t="s">
        <v>115</v>
      </c>
      <c r="E44" s="30" t="s">
        <v>115</v>
      </c>
      <c r="F44" s="30"/>
      <c r="G44" s="30"/>
      <c r="H44" s="30">
        <v>4</v>
      </c>
      <c r="I44" s="30"/>
      <c r="J44" s="85"/>
      <c r="K44" s="30"/>
      <c r="L44" s="30"/>
      <c r="M44" s="85"/>
      <c r="N44" s="30"/>
      <c r="O44" s="39"/>
      <c r="P44" s="30"/>
      <c r="Q44" s="86">
        <v>4</v>
      </c>
      <c r="R44" s="8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14">
        <f t="shared" si="1"/>
        <v>8</v>
      </c>
      <c r="AF44" s="218">
        <f>AE44+AE45+AE46+AE47</f>
        <v>16</v>
      </c>
      <c r="AG44" s="218"/>
      <c r="AH44" s="241">
        <v>1</v>
      </c>
      <c r="AI44" s="234"/>
      <c r="AJ44" s="234"/>
      <c r="AK44" s="234"/>
      <c r="AL44" s="234"/>
      <c r="AM44" s="237"/>
      <c r="AN44" s="218">
        <f>AF44+AG44+AH44+AI44+AJ44+AK44+AM44+AL44</f>
        <v>17</v>
      </c>
      <c r="AO44" s="218">
        <v>17</v>
      </c>
      <c r="AP44" s="218">
        <f>AN44-AO44</f>
        <v>0</v>
      </c>
      <c r="AQ44" s="241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7"/>
      <c r="BC44" s="218">
        <f>AN44+AQ44+AR44+AS44+AT44+AU44+AV44+AW44+AX44+AY44+AZ44+BA44+BB44</f>
        <v>17</v>
      </c>
      <c r="BD44" s="218">
        <f>BC44-AO44</f>
        <v>0</v>
      </c>
      <c r="BE44" s="218"/>
      <c r="BF44" s="243" t="s">
        <v>119</v>
      </c>
    </row>
    <row r="45" spans="1:58" ht="12.75">
      <c r="A45" s="188"/>
      <c r="B45" s="191"/>
      <c r="C45" s="235"/>
      <c r="D45" s="10" t="s">
        <v>117</v>
      </c>
      <c r="E45" s="10" t="s">
        <v>117</v>
      </c>
      <c r="F45" s="10"/>
      <c r="G45" s="10"/>
      <c r="H45" s="10"/>
      <c r="I45" s="10"/>
      <c r="J45" s="10"/>
      <c r="K45" s="10"/>
      <c r="L45" s="10"/>
      <c r="M45" s="10"/>
      <c r="N45" s="10"/>
      <c r="O45" s="14"/>
      <c r="P45" s="10"/>
      <c r="Q45" s="77"/>
      <c r="R45" s="10"/>
      <c r="S45" s="10"/>
      <c r="T45" s="68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4">
        <f t="shared" si="1"/>
        <v>0</v>
      </c>
      <c r="AF45" s="219"/>
      <c r="AG45" s="219"/>
      <c r="AH45" s="242"/>
      <c r="AI45" s="235"/>
      <c r="AJ45" s="235"/>
      <c r="AK45" s="235"/>
      <c r="AL45" s="235"/>
      <c r="AM45" s="238"/>
      <c r="AN45" s="219"/>
      <c r="AO45" s="219"/>
      <c r="AP45" s="219"/>
      <c r="AQ45" s="242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8"/>
      <c r="BC45" s="219"/>
      <c r="BD45" s="219"/>
      <c r="BE45" s="219"/>
      <c r="BF45" s="244"/>
    </row>
    <row r="46" spans="1:58" ht="12.75">
      <c r="A46" s="188"/>
      <c r="B46" s="191"/>
      <c r="C46" s="235"/>
      <c r="D46" s="10"/>
      <c r="E46" s="10" t="s">
        <v>97</v>
      </c>
      <c r="F46" s="84"/>
      <c r="G46" s="79">
        <v>2</v>
      </c>
      <c r="H46" s="79">
        <v>2</v>
      </c>
      <c r="I46" s="79">
        <v>2</v>
      </c>
      <c r="J46" s="84"/>
      <c r="K46" s="84"/>
      <c r="L46" s="84"/>
      <c r="M46" s="84"/>
      <c r="N46" s="84"/>
      <c r="O46" s="149">
        <v>2</v>
      </c>
      <c r="P46" s="84"/>
      <c r="Q46" s="128"/>
      <c r="R46" s="84"/>
      <c r="S46" s="150"/>
      <c r="T46" s="84"/>
      <c r="U46" s="77"/>
      <c r="V46" s="10"/>
      <c r="W46" s="10"/>
      <c r="X46" s="10"/>
      <c r="Y46" s="10"/>
      <c r="Z46" s="10"/>
      <c r="AA46" s="10"/>
      <c r="AB46" s="10"/>
      <c r="AC46" s="10"/>
      <c r="AD46" s="10"/>
      <c r="AE46" s="14">
        <f t="shared" si="1"/>
        <v>8</v>
      </c>
      <c r="AF46" s="219"/>
      <c r="AG46" s="219"/>
      <c r="AH46" s="242"/>
      <c r="AI46" s="235"/>
      <c r="AJ46" s="235"/>
      <c r="AK46" s="235"/>
      <c r="AL46" s="235"/>
      <c r="AM46" s="238"/>
      <c r="AN46" s="219"/>
      <c r="AO46" s="219"/>
      <c r="AP46" s="219"/>
      <c r="AQ46" s="242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8"/>
      <c r="BC46" s="219"/>
      <c r="BD46" s="219"/>
      <c r="BE46" s="219"/>
      <c r="BF46" s="244"/>
    </row>
    <row r="47" spans="1:58" ht="13.5" thickBot="1">
      <c r="A47" s="246"/>
      <c r="B47" s="247"/>
      <c r="C47" s="193"/>
      <c r="D47" s="38"/>
      <c r="E47" s="38" t="s">
        <v>98</v>
      </c>
      <c r="F47" s="38"/>
      <c r="G47" s="38"/>
      <c r="H47" s="38"/>
      <c r="I47" s="38"/>
      <c r="J47" s="38"/>
      <c r="K47" s="38"/>
      <c r="L47" s="38"/>
      <c r="M47" s="38"/>
      <c r="N47" s="38"/>
      <c r="O47" s="40"/>
      <c r="P47" s="38"/>
      <c r="Q47" s="144"/>
      <c r="R47" s="38"/>
      <c r="S47" s="38"/>
      <c r="T47" s="93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14">
        <f t="shared" si="1"/>
        <v>0</v>
      </c>
      <c r="AF47" s="240"/>
      <c r="AG47" s="240"/>
      <c r="AH47" s="214"/>
      <c r="AI47" s="193"/>
      <c r="AJ47" s="193"/>
      <c r="AK47" s="193"/>
      <c r="AL47" s="193"/>
      <c r="AM47" s="196"/>
      <c r="AN47" s="240"/>
      <c r="AO47" s="240"/>
      <c r="AP47" s="240"/>
      <c r="AQ47" s="214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6"/>
      <c r="BC47" s="240"/>
      <c r="BD47" s="240"/>
      <c r="BE47" s="240"/>
      <c r="BF47" s="245"/>
    </row>
    <row r="48" spans="1:58" ht="12.75">
      <c r="A48" s="187" t="s">
        <v>82</v>
      </c>
      <c r="B48" s="190" t="s">
        <v>179</v>
      </c>
      <c r="C48" s="234" t="s">
        <v>91</v>
      </c>
      <c r="D48" s="30" t="s">
        <v>120</v>
      </c>
      <c r="E48" s="30" t="s">
        <v>121</v>
      </c>
      <c r="F48" s="85"/>
      <c r="G48" s="83">
        <v>3</v>
      </c>
      <c r="H48" s="83">
        <v>3</v>
      </c>
      <c r="I48" s="85"/>
      <c r="J48" s="83">
        <v>3</v>
      </c>
      <c r="K48" s="85"/>
      <c r="L48" s="85"/>
      <c r="M48" s="85"/>
      <c r="N48" s="83">
        <v>3</v>
      </c>
      <c r="O48" s="147"/>
      <c r="P48" s="85"/>
      <c r="Q48" s="142"/>
      <c r="R48" s="85"/>
      <c r="S48" s="83">
        <v>3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4">
        <f t="shared" si="1"/>
        <v>15</v>
      </c>
      <c r="AF48" s="218">
        <f>AE48+AE49+AE50+AE51</f>
        <v>15</v>
      </c>
      <c r="AG48" s="218">
        <v>3</v>
      </c>
      <c r="AH48" s="241">
        <v>2</v>
      </c>
      <c r="AI48" s="234"/>
      <c r="AJ48" s="234"/>
      <c r="AK48" s="234"/>
      <c r="AL48" s="234"/>
      <c r="AM48" s="237"/>
      <c r="AN48" s="218">
        <f>AF48+AG48+AH48+AI48+AJ48+AK48+AM48+AL48</f>
        <v>20</v>
      </c>
      <c r="AO48" s="218">
        <v>20</v>
      </c>
      <c r="AP48" s="218">
        <f>AN48-AO48</f>
        <v>0</v>
      </c>
      <c r="AQ48" s="241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7"/>
      <c r="BC48" s="218">
        <f>AN48+AQ48+AR48+AS48+AT48+AU48+AV48+AW48+AX48+AY48+AZ48+BA48+BB48</f>
        <v>20</v>
      </c>
      <c r="BD48" s="218">
        <f>BC48-AO48</f>
        <v>0</v>
      </c>
      <c r="BE48" s="218"/>
      <c r="BF48" s="243" t="s">
        <v>193</v>
      </c>
    </row>
    <row r="49" spans="1:58" ht="12.75">
      <c r="A49" s="188"/>
      <c r="B49" s="191"/>
      <c r="C49" s="235"/>
      <c r="D49" s="10" t="s">
        <v>121</v>
      </c>
      <c r="E49" s="10" t="s">
        <v>98</v>
      </c>
      <c r="F49" s="10"/>
      <c r="G49" s="10"/>
      <c r="H49" s="10"/>
      <c r="I49" s="10"/>
      <c r="J49" s="10"/>
      <c r="K49" s="10"/>
      <c r="L49" s="10"/>
      <c r="M49" s="10"/>
      <c r="N49" s="10"/>
      <c r="O49" s="14"/>
      <c r="P49" s="10"/>
      <c r="Q49" s="77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4">
        <f t="shared" si="1"/>
        <v>0</v>
      </c>
      <c r="AF49" s="219"/>
      <c r="AG49" s="219"/>
      <c r="AH49" s="242"/>
      <c r="AI49" s="235"/>
      <c r="AJ49" s="235"/>
      <c r="AK49" s="235"/>
      <c r="AL49" s="235"/>
      <c r="AM49" s="238"/>
      <c r="AN49" s="219"/>
      <c r="AO49" s="219"/>
      <c r="AP49" s="219"/>
      <c r="AQ49" s="242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8"/>
      <c r="BC49" s="219"/>
      <c r="BD49" s="219"/>
      <c r="BE49" s="219"/>
      <c r="BF49" s="244"/>
    </row>
    <row r="50" spans="1:58" ht="12.75">
      <c r="A50" s="188"/>
      <c r="B50" s="191"/>
      <c r="C50" s="23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4"/>
      <c r="P50" s="10"/>
      <c r="Q50" s="77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4">
        <f t="shared" si="1"/>
        <v>0</v>
      </c>
      <c r="AF50" s="219"/>
      <c r="AG50" s="219"/>
      <c r="AH50" s="242"/>
      <c r="AI50" s="235"/>
      <c r="AJ50" s="235"/>
      <c r="AK50" s="235"/>
      <c r="AL50" s="235"/>
      <c r="AM50" s="238"/>
      <c r="AN50" s="219"/>
      <c r="AO50" s="219"/>
      <c r="AP50" s="219"/>
      <c r="AQ50" s="242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8"/>
      <c r="BC50" s="219"/>
      <c r="BD50" s="219"/>
      <c r="BE50" s="219"/>
      <c r="BF50" s="244"/>
    </row>
    <row r="51" spans="1:58" ht="13.5" thickBot="1">
      <c r="A51" s="246"/>
      <c r="B51" s="247"/>
      <c r="C51" s="193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0"/>
      <c r="P51" s="38"/>
      <c r="Q51" s="144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14">
        <f t="shared" si="1"/>
        <v>0</v>
      </c>
      <c r="AF51" s="240"/>
      <c r="AG51" s="240"/>
      <c r="AH51" s="214"/>
      <c r="AI51" s="193"/>
      <c r="AJ51" s="193"/>
      <c r="AK51" s="193"/>
      <c r="AL51" s="193"/>
      <c r="AM51" s="196"/>
      <c r="AN51" s="240"/>
      <c r="AO51" s="240"/>
      <c r="AP51" s="240"/>
      <c r="AQ51" s="214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6"/>
      <c r="BC51" s="240"/>
      <c r="BD51" s="240"/>
      <c r="BE51" s="240"/>
      <c r="BF51" s="245"/>
    </row>
    <row r="52" spans="1:58" ht="12.75">
      <c r="A52" s="187" t="s">
        <v>83</v>
      </c>
      <c r="B52" s="190" t="s">
        <v>240</v>
      </c>
      <c r="C52" s="234" t="s">
        <v>91</v>
      </c>
      <c r="D52" s="30" t="s">
        <v>115</v>
      </c>
      <c r="E52" s="30" t="s">
        <v>115</v>
      </c>
      <c r="F52" s="85"/>
      <c r="G52" s="85"/>
      <c r="H52" s="85"/>
      <c r="I52" s="85"/>
      <c r="J52" s="85">
        <v>4</v>
      </c>
      <c r="K52" s="85"/>
      <c r="L52" s="30"/>
      <c r="M52" s="30"/>
      <c r="N52" s="30">
        <v>3</v>
      </c>
      <c r="O52" s="147"/>
      <c r="P52" s="85"/>
      <c r="Q52" s="142"/>
      <c r="R52" s="30"/>
      <c r="S52" s="85">
        <v>4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4">
        <f t="shared" si="1"/>
        <v>11</v>
      </c>
      <c r="AF52" s="218">
        <f>AE52+AE53+AE54+AE55</f>
        <v>20</v>
      </c>
      <c r="AG52" s="218">
        <v>2</v>
      </c>
      <c r="AH52" s="241"/>
      <c r="AI52" s="234"/>
      <c r="AJ52" s="234"/>
      <c r="AK52" s="234"/>
      <c r="AL52" s="234">
        <v>1</v>
      </c>
      <c r="AM52" s="237"/>
      <c r="AN52" s="218">
        <f>AF52+AG52+AH52+AI52+AJ52+AK52+AM52+AL52</f>
        <v>23</v>
      </c>
      <c r="AO52" s="218">
        <v>22</v>
      </c>
      <c r="AP52" s="218">
        <f>AN52-AO52</f>
        <v>1</v>
      </c>
      <c r="AQ52" s="241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7"/>
      <c r="BC52" s="218">
        <f>AN52+AQ52+AR52+AS52+AT52+AU52+AV52+AW52+AX52+AY52+AZ52+BA52+BB52</f>
        <v>23</v>
      </c>
      <c r="BD52" s="218">
        <f>BC52-AO52</f>
        <v>1</v>
      </c>
      <c r="BE52" s="218"/>
      <c r="BF52" s="243"/>
    </row>
    <row r="53" spans="1:58" ht="12.75">
      <c r="A53" s="188"/>
      <c r="B53" s="191"/>
      <c r="C53" s="235"/>
      <c r="D53" s="10" t="s">
        <v>93</v>
      </c>
      <c r="E53" s="10" t="s">
        <v>97</v>
      </c>
      <c r="F53" s="79">
        <v>2</v>
      </c>
      <c r="G53" s="84"/>
      <c r="H53" s="84"/>
      <c r="I53" s="84"/>
      <c r="J53" s="84"/>
      <c r="K53" s="84"/>
      <c r="L53" s="84"/>
      <c r="M53" s="84"/>
      <c r="N53" s="84"/>
      <c r="O53" s="150"/>
      <c r="P53" s="84"/>
      <c r="Q53" s="128"/>
      <c r="R53" s="84"/>
      <c r="S53" s="8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4">
        <f t="shared" si="1"/>
        <v>2</v>
      </c>
      <c r="AF53" s="219"/>
      <c r="AG53" s="219"/>
      <c r="AH53" s="242"/>
      <c r="AI53" s="235"/>
      <c r="AJ53" s="235"/>
      <c r="AK53" s="235"/>
      <c r="AL53" s="235"/>
      <c r="AM53" s="238"/>
      <c r="AN53" s="219"/>
      <c r="AO53" s="219"/>
      <c r="AP53" s="219"/>
      <c r="AQ53" s="242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8"/>
      <c r="BC53" s="219"/>
      <c r="BD53" s="219"/>
      <c r="BE53" s="219"/>
      <c r="BF53" s="244"/>
    </row>
    <row r="54" spans="1:58" ht="12.75">
      <c r="A54" s="188"/>
      <c r="B54" s="191"/>
      <c r="C54" s="235"/>
      <c r="D54" s="10" t="s">
        <v>112</v>
      </c>
      <c r="E54" s="10" t="s">
        <v>114</v>
      </c>
      <c r="F54" s="84"/>
      <c r="G54" s="84"/>
      <c r="H54" s="84"/>
      <c r="I54" s="84"/>
      <c r="J54" s="84"/>
      <c r="K54" s="84"/>
      <c r="L54" s="84"/>
      <c r="M54" s="84"/>
      <c r="N54" s="79">
        <v>2</v>
      </c>
      <c r="O54" s="150"/>
      <c r="P54" s="84"/>
      <c r="Q54" s="128">
        <v>1</v>
      </c>
      <c r="R54" s="79">
        <v>1</v>
      </c>
      <c r="S54" s="79">
        <v>2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4">
        <f t="shared" si="1"/>
        <v>6</v>
      </c>
      <c r="AF54" s="219"/>
      <c r="AG54" s="219"/>
      <c r="AH54" s="242"/>
      <c r="AI54" s="235"/>
      <c r="AJ54" s="235"/>
      <c r="AK54" s="235"/>
      <c r="AL54" s="235"/>
      <c r="AM54" s="238"/>
      <c r="AN54" s="219"/>
      <c r="AO54" s="219"/>
      <c r="AP54" s="219"/>
      <c r="AQ54" s="242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8"/>
      <c r="BC54" s="219"/>
      <c r="BD54" s="219"/>
      <c r="BE54" s="219"/>
      <c r="BF54" s="244"/>
    </row>
    <row r="55" spans="1:58" ht="13.5" thickBot="1">
      <c r="A55" s="246"/>
      <c r="B55" s="247"/>
      <c r="C55" s="193"/>
      <c r="D55" s="38"/>
      <c r="E55" s="38" t="s">
        <v>98</v>
      </c>
      <c r="F55" s="38"/>
      <c r="G55" s="38"/>
      <c r="H55" s="38"/>
      <c r="I55" s="38"/>
      <c r="J55" s="38"/>
      <c r="K55" s="129"/>
      <c r="L55" s="129"/>
      <c r="M55" s="129"/>
      <c r="N55" s="38">
        <v>1</v>
      </c>
      <c r="O55" s="40"/>
      <c r="P55" s="38"/>
      <c r="Q55" s="144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14">
        <f t="shared" si="1"/>
        <v>1</v>
      </c>
      <c r="AF55" s="240"/>
      <c r="AG55" s="240"/>
      <c r="AH55" s="214"/>
      <c r="AI55" s="193"/>
      <c r="AJ55" s="193"/>
      <c r="AK55" s="193"/>
      <c r="AL55" s="193"/>
      <c r="AM55" s="196"/>
      <c r="AN55" s="240"/>
      <c r="AO55" s="240"/>
      <c r="AP55" s="240"/>
      <c r="AQ55" s="214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6"/>
      <c r="BC55" s="240"/>
      <c r="BD55" s="240"/>
      <c r="BE55" s="240"/>
      <c r="BF55" s="245"/>
    </row>
    <row r="56" spans="1:58" ht="12.75">
      <c r="A56" s="187" t="s">
        <v>84</v>
      </c>
      <c r="B56" s="190" t="s">
        <v>241</v>
      </c>
      <c r="C56" s="234" t="s">
        <v>102</v>
      </c>
      <c r="D56" s="30" t="s">
        <v>115</v>
      </c>
      <c r="E56" s="30" t="s">
        <v>115</v>
      </c>
      <c r="F56" s="30">
        <v>4</v>
      </c>
      <c r="G56" s="30"/>
      <c r="H56" s="85"/>
      <c r="I56" s="85">
        <v>4</v>
      </c>
      <c r="J56" s="30"/>
      <c r="K56" s="85"/>
      <c r="L56" s="30"/>
      <c r="M56" s="30">
        <v>3</v>
      </c>
      <c r="N56" s="85"/>
      <c r="O56" s="147"/>
      <c r="P56" s="30"/>
      <c r="Q56" s="86"/>
      <c r="R56" s="85">
        <v>4</v>
      </c>
      <c r="S56" s="85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4">
        <f t="shared" si="1"/>
        <v>15</v>
      </c>
      <c r="AF56" s="218">
        <f>AE56+AE57+AE58+AE59</f>
        <v>22</v>
      </c>
      <c r="AG56" s="218"/>
      <c r="AH56" s="241"/>
      <c r="AI56" s="234"/>
      <c r="AJ56" s="234"/>
      <c r="AK56" s="234"/>
      <c r="AL56" s="234">
        <v>1</v>
      </c>
      <c r="AM56" s="237"/>
      <c r="AN56" s="218">
        <f>AF56+AG56+AH56+AI56+AJ56+AK56+AM56+AL56</f>
        <v>23</v>
      </c>
      <c r="AO56" s="218">
        <v>22</v>
      </c>
      <c r="AP56" s="218">
        <f>AN56-AO56</f>
        <v>1</v>
      </c>
      <c r="AQ56" s="241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7"/>
      <c r="BC56" s="218">
        <f>AN56+AQ56+AR56+AS56+AT56+AU56+AV56+AW56+AX56+AY56+AZ56+BA56+BB56</f>
        <v>23</v>
      </c>
      <c r="BD56" s="218">
        <f>BC56-AO56</f>
        <v>1</v>
      </c>
      <c r="BE56" s="218"/>
      <c r="BF56" s="243"/>
    </row>
    <row r="57" spans="1:58" ht="12.75">
      <c r="A57" s="188"/>
      <c r="B57" s="191"/>
      <c r="C57" s="235"/>
      <c r="D57" s="10" t="s">
        <v>111</v>
      </c>
      <c r="E57" s="10" t="s">
        <v>111</v>
      </c>
      <c r="F57" s="10"/>
      <c r="G57" s="10"/>
      <c r="H57" s="10"/>
      <c r="I57" s="10"/>
      <c r="J57" s="10"/>
      <c r="K57" s="10"/>
      <c r="L57" s="10"/>
      <c r="M57" s="10">
        <v>2</v>
      </c>
      <c r="N57" s="10">
        <v>2</v>
      </c>
      <c r="O57" s="14">
        <v>2</v>
      </c>
      <c r="P57" s="10"/>
      <c r="Q57" s="10"/>
      <c r="R57" s="10"/>
      <c r="S57" s="1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4">
        <f t="shared" si="1"/>
        <v>6</v>
      </c>
      <c r="AF57" s="219"/>
      <c r="AG57" s="219"/>
      <c r="AH57" s="242"/>
      <c r="AI57" s="235"/>
      <c r="AJ57" s="235"/>
      <c r="AK57" s="235"/>
      <c r="AL57" s="235"/>
      <c r="AM57" s="238"/>
      <c r="AN57" s="219"/>
      <c r="AO57" s="219"/>
      <c r="AP57" s="219"/>
      <c r="AQ57" s="242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8"/>
      <c r="BC57" s="219"/>
      <c r="BD57" s="219"/>
      <c r="BE57" s="219"/>
      <c r="BF57" s="244"/>
    </row>
    <row r="58" spans="1:58" ht="12.75">
      <c r="A58" s="188"/>
      <c r="B58" s="191"/>
      <c r="C58" s="235"/>
      <c r="D58" s="10"/>
      <c r="E58" s="10" t="s">
        <v>98</v>
      </c>
      <c r="F58" s="10">
        <v>1</v>
      </c>
      <c r="G58" s="10"/>
      <c r="H58" s="10"/>
      <c r="I58" s="10"/>
      <c r="J58" s="10"/>
      <c r="K58" s="10"/>
      <c r="L58" s="10"/>
      <c r="M58" s="10"/>
      <c r="N58" s="10"/>
      <c r="O58" s="14"/>
      <c r="P58" s="10"/>
      <c r="Q58" s="77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4">
        <f t="shared" si="1"/>
        <v>1</v>
      </c>
      <c r="AF58" s="219"/>
      <c r="AG58" s="219"/>
      <c r="AH58" s="242"/>
      <c r="AI58" s="235"/>
      <c r="AJ58" s="235"/>
      <c r="AK58" s="235"/>
      <c r="AL58" s="235"/>
      <c r="AM58" s="238"/>
      <c r="AN58" s="219"/>
      <c r="AO58" s="219"/>
      <c r="AP58" s="219"/>
      <c r="AQ58" s="242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8"/>
      <c r="BC58" s="219"/>
      <c r="BD58" s="219"/>
      <c r="BE58" s="219"/>
      <c r="BF58" s="244"/>
    </row>
    <row r="59" spans="1:58" ht="13.5" thickBot="1">
      <c r="A59" s="246"/>
      <c r="B59" s="247"/>
      <c r="C59" s="19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0"/>
      <c r="P59" s="38"/>
      <c r="Q59" s="144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14">
        <f t="shared" si="1"/>
        <v>0</v>
      </c>
      <c r="AF59" s="240"/>
      <c r="AG59" s="240"/>
      <c r="AH59" s="214"/>
      <c r="AI59" s="193"/>
      <c r="AJ59" s="193"/>
      <c r="AK59" s="193"/>
      <c r="AL59" s="193"/>
      <c r="AM59" s="196"/>
      <c r="AN59" s="240"/>
      <c r="AO59" s="240"/>
      <c r="AP59" s="240"/>
      <c r="AQ59" s="214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6"/>
      <c r="BC59" s="240"/>
      <c r="BD59" s="240"/>
      <c r="BE59" s="240"/>
      <c r="BF59" s="245"/>
    </row>
    <row r="60" spans="1:58" ht="12.75">
      <c r="A60" s="187" t="s">
        <v>85</v>
      </c>
      <c r="B60" s="190" t="s">
        <v>242</v>
      </c>
      <c r="C60" s="234" t="s">
        <v>91</v>
      </c>
      <c r="D60" s="30" t="s">
        <v>103</v>
      </c>
      <c r="E60" s="30" t="s">
        <v>105</v>
      </c>
      <c r="F60" s="85"/>
      <c r="G60" s="30">
        <v>4</v>
      </c>
      <c r="H60" s="85"/>
      <c r="I60" s="85">
        <v>4</v>
      </c>
      <c r="J60" s="30"/>
      <c r="K60" s="85"/>
      <c r="L60" s="30"/>
      <c r="M60" s="30"/>
      <c r="N60" s="30"/>
      <c r="O60" s="147">
        <v>4</v>
      </c>
      <c r="P60" s="30"/>
      <c r="Q60" s="86"/>
      <c r="R60" s="85"/>
      <c r="S60" s="85">
        <v>4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14">
        <f t="shared" si="1"/>
        <v>16</v>
      </c>
      <c r="AF60" s="218">
        <f>AE60+AE61+AE62+AE63</f>
        <v>23</v>
      </c>
      <c r="AG60" s="218"/>
      <c r="AH60" s="241"/>
      <c r="AI60" s="234"/>
      <c r="AJ60" s="234"/>
      <c r="AK60" s="234"/>
      <c r="AL60" s="234">
        <v>2</v>
      </c>
      <c r="AM60" s="237"/>
      <c r="AN60" s="218">
        <f>AF60+AG60+AH60+AI60+AJ60+AK60+AM60+AL60</f>
        <v>25</v>
      </c>
      <c r="AO60" s="218">
        <v>22</v>
      </c>
      <c r="AP60" s="218">
        <f>AN60-AO60</f>
        <v>3</v>
      </c>
      <c r="AQ60" s="241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7"/>
      <c r="BC60" s="218">
        <f>AN60+AQ60+AR60+AS60+AT60+AU60+AV60+AW60+AX60+AY60+AZ60+BA60+BB60</f>
        <v>25</v>
      </c>
      <c r="BD60" s="218">
        <f>BC60-AO60</f>
        <v>3</v>
      </c>
      <c r="BE60" s="218"/>
      <c r="BF60" s="243"/>
    </row>
    <row r="61" spans="1:58" ht="12.75">
      <c r="A61" s="188"/>
      <c r="B61" s="191"/>
      <c r="C61" s="235"/>
      <c r="D61" s="10" t="s">
        <v>107</v>
      </c>
      <c r="E61" s="10" t="s">
        <v>98</v>
      </c>
      <c r="F61" s="10"/>
      <c r="G61" s="10"/>
      <c r="H61" s="10"/>
      <c r="I61" s="10"/>
      <c r="J61" s="10"/>
      <c r="K61" s="10"/>
      <c r="L61" s="10"/>
      <c r="M61" s="10"/>
      <c r="N61" s="10"/>
      <c r="O61" s="14"/>
      <c r="P61" s="10"/>
      <c r="Q61" s="77"/>
      <c r="R61" s="10"/>
      <c r="S61" s="10"/>
      <c r="T61" s="10"/>
      <c r="U61" s="10"/>
      <c r="V61" s="10"/>
      <c r="W61" s="84"/>
      <c r="X61" s="10"/>
      <c r="Y61" s="10"/>
      <c r="Z61" s="10"/>
      <c r="AA61" s="10"/>
      <c r="AB61" s="10"/>
      <c r="AC61" s="10"/>
      <c r="AD61" s="10"/>
      <c r="AE61" s="14">
        <f t="shared" si="1"/>
        <v>0</v>
      </c>
      <c r="AF61" s="219"/>
      <c r="AG61" s="219"/>
      <c r="AH61" s="242"/>
      <c r="AI61" s="235"/>
      <c r="AJ61" s="235"/>
      <c r="AK61" s="235"/>
      <c r="AL61" s="235"/>
      <c r="AM61" s="238"/>
      <c r="AN61" s="219"/>
      <c r="AO61" s="219"/>
      <c r="AP61" s="219"/>
      <c r="AQ61" s="242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8"/>
      <c r="BC61" s="219"/>
      <c r="BD61" s="219"/>
      <c r="BE61" s="219"/>
      <c r="BF61" s="244"/>
    </row>
    <row r="62" spans="1:58" ht="12.75">
      <c r="A62" s="188"/>
      <c r="B62" s="191"/>
      <c r="C62" s="235"/>
      <c r="D62" s="10" t="s">
        <v>121</v>
      </c>
      <c r="E62" s="10" t="s">
        <v>121</v>
      </c>
      <c r="F62" s="10"/>
      <c r="G62" s="84"/>
      <c r="H62" s="84"/>
      <c r="I62" s="10"/>
      <c r="J62" s="79">
        <v>3</v>
      </c>
      <c r="K62" s="84"/>
      <c r="L62" s="10"/>
      <c r="M62" s="84"/>
      <c r="N62" s="10"/>
      <c r="O62" s="149">
        <v>3</v>
      </c>
      <c r="P62" s="10"/>
      <c r="Q62" s="77"/>
      <c r="R62" s="10"/>
      <c r="S62" s="8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4">
        <f t="shared" si="1"/>
        <v>6</v>
      </c>
      <c r="AF62" s="219"/>
      <c r="AG62" s="219"/>
      <c r="AH62" s="242"/>
      <c r="AI62" s="235"/>
      <c r="AJ62" s="235"/>
      <c r="AK62" s="235"/>
      <c r="AL62" s="235"/>
      <c r="AM62" s="238"/>
      <c r="AN62" s="219"/>
      <c r="AO62" s="219"/>
      <c r="AP62" s="219"/>
      <c r="AQ62" s="242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8"/>
      <c r="BC62" s="219"/>
      <c r="BD62" s="219"/>
      <c r="BE62" s="219"/>
      <c r="BF62" s="244"/>
    </row>
    <row r="63" spans="1:58" ht="13.5" thickBot="1">
      <c r="A63" s="246"/>
      <c r="B63" s="247"/>
      <c r="C63" s="19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0">
        <v>1</v>
      </c>
      <c r="P63" s="38"/>
      <c r="Q63" s="144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14">
        <f t="shared" si="1"/>
        <v>1</v>
      </c>
      <c r="AF63" s="240"/>
      <c r="AG63" s="240"/>
      <c r="AH63" s="214"/>
      <c r="AI63" s="193"/>
      <c r="AJ63" s="193"/>
      <c r="AK63" s="193"/>
      <c r="AL63" s="193"/>
      <c r="AM63" s="196"/>
      <c r="AN63" s="240"/>
      <c r="AO63" s="240"/>
      <c r="AP63" s="240"/>
      <c r="AQ63" s="214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6"/>
      <c r="BC63" s="240"/>
      <c r="BD63" s="240"/>
      <c r="BE63" s="240"/>
      <c r="BF63" s="245"/>
    </row>
    <row r="64" spans="1:58" ht="12.75">
      <c r="A64" s="187" t="s">
        <v>86</v>
      </c>
      <c r="B64" s="190" t="s">
        <v>222</v>
      </c>
      <c r="C64" s="234" t="s">
        <v>91</v>
      </c>
      <c r="D64" s="30" t="s">
        <v>103</v>
      </c>
      <c r="E64" s="30" t="s">
        <v>105</v>
      </c>
      <c r="F64" s="83">
        <v>4</v>
      </c>
      <c r="G64" s="30"/>
      <c r="H64" s="30"/>
      <c r="I64" s="85"/>
      <c r="J64" s="30"/>
      <c r="K64" s="30"/>
      <c r="L64" s="30"/>
      <c r="M64" s="30">
        <v>4</v>
      </c>
      <c r="N64" s="85"/>
      <c r="O64" s="39"/>
      <c r="P64" s="30"/>
      <c r="Q64" s="142"/>
      <c r="R64" s="30">
        <v>4</v>
      </c>
      <c r="S64" s="30"/>
      <c r="T64" s="99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14">
        <f t="shared" si="1"/>
        <v>12</v>
      </c>
      <c r="AF64" s="218">
        <f>AE64+AE65+AE66+AE67</f>
        <v>24</v>
      </c>
      <c r="AG64" s="218"/>
      <c r="AH64" s="241"/>
      <c r="AI64" s="234">
        <v>1</v>
      </c>
      <c r="AJ64" s="234"/>
      <c r="AK64" s="234"/>
      <c r="AL64" s="234"/>
      <c r="AM64" s="237"/>
      <c r="AN64" s="218">
        <f>AF64+AG64+AH64+AI64+AJ64+AK64+AM64+AL64</f>
        <v>25</v>
      </c>
      <c r="AO64" s="218">
        <v>22</v>
      </c>
      <c r="AP64" s="218">
        <f>AN64-AO64</f>
        <v>3</v>
      </c>
      <c r="AQ64" s="241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7"/>
      <c r="BC64" s="218">
        <f>AN64+AQ64+AR64+AS64+AT64+AU64+AV64+AW64+AX64+AY64+AZ64+BA64+BB64</f>
        <v>25</v>
      </c>
      <c r="BD64" s="218">
        <f>BC64-AO64</f>
        <v>3</v>
      </c>
      <c r="BE64" s="218"/>
      <c r="BF64" s="243"/>
    </row>
    <row r="65" spans="1:58" ht="12.75">
      <c r="A65" s="188"/>
      <c r="B65" s="191"/>
      <c r="C65" s="235"/>
      <c r="D65" s="10" t="s">
        <v>122</v>
      </c>
      <c r="E65" s="10" t="s">
        <v>122</v>
      </c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/>
      <c r="M65" s="10">
        <v>1</v>
      </c>
      <c r="N65" s="10">
        <v>1</v>
      </c>
      <c r="O65" s="14">
        <v>1</v>
      </c>
      <c r="P65" s="10"/>
      <c r="Q65" s="77">
        <v>1</v>
      </c>
      <c r="R65" s="10">
        <v>1</v>
      </c>
      <c r="S65" s="14">
        <v>1</v>
      </c>
      <c r="T65" s="10"/>
      <c r="U65" s="77"/>
      <c r="V65" s="10"/>
      <c r="W65" s="10"/>
      <c r="X65" s="10"/>
      <c r="Y65" s="10"/>
      <c r="Z65" s="10"/>
      <c r="AA65" s="10"/>
      <c r="AB65" s="10"/>
      <c r="AC65" s="10"/>
      <c r="AD65" s="10"/>
      <c r="AE65" s="14">
        <f t="shared" si="1"/>
        <v>12</v>
      </c>
      <c r="AF65" s="219"/>
      <c r="AG65" s="219"/>
      <c r="AH65" s="242"/>
      <c r="AI65" s="235"/>
      <c r="AJ65" s="235"/>
      <c r="AK65" s="235"/>
      <c r="AL65" s="235"/>
      <c r="AM65" s="238"/>
      <c r="AN65" s="219"/>
      <c r="AO65" s="219"/>
      <c r="AP65" s="219"/>
      <c r="AQ65" s="242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8"/>
      <c r="BC65" s="219"/>
      <c r="BD65" s="219"/>
      <c r="BE65" s="219"/>
      <c r="BF65" s="244"/>
    </row>
    <row r="66" spans="1:58" ht="12.75">
      <c r="A66" s="188"/>
      <c r="B66" s="191"/>
      <c r="C66" s="235"/>
      <c r="D66" s="10"/>
      <c r="E66" s="10" t="s">
        <v>98</v>
      </c>
      <c r="F66" s="10"/>
      <c r="G66" s="10"/>
      <c r="H66" s="10"/>
      <c r="I66" s="10"/>
      <c r="J66" s="10"/>
      <c r="K66" s="10"/>
      <c r="L66" s="10"/>
      <c r="M66" s="10"/>
      <c r="N66" s="10"/>
      <c r="O66" s="14"/>
      <c r="P66" s="10"/>
      <c r="Q66" s="77"/>
      <c r="R66" s="10"/>
      <c r="S66" s="10"/>
      <c r="T66" s="27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4">
        <f t="shared" si="1"/>
        <v>0</v>
      </c>
      <c r="AF66" s="219"/>
      <c r="AG66" s="219"/>
      <c r="AH66" s="242"/>
      <c r="AI66" s="235"/>
      <c r="AJ66" s="235"/>
      <c r="AK66" s="235"/>
      <c r="AL66" s="235"/>
      <c r="AM66" s="238"/>
      <c r="AN66" s="219"/>
      <c r="AO66" s="219"/>
      <c r="AP66" s="219"/>
      <c r="AQ66" s="242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8"/>
      <c r="BC66" s="219"/>
      <c r="BD66" s="219"/>
      <c r="BE66" s="219"/>
      <c r="BF66" s="244"/>
    </row>
    <row r="67" spans="1:58" ht="13.5" thickBot="1">
      <c r="A67" s="246"/>
      <c r="B67" s="247"/>
      <c r="C67" s="193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0"/>
      <c r="P67" s="38"/>
      <c r="Q67" s="144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14">
        <f t="shared" si="1"/>
        <v>0</v>
      </c>
      <c r="AF67" s="240"/>
      <c r="AG67" s="240"/>
      <c r="AH67" s="214"/>
      <c r="AI67" s="193"/>
      <c r="AJ67" s="193"/>
      <c r="AK67" s="193"/>
      <c r="AL67" s="193"/>
      <c r="AM67" s="196"/>
      <c r="AN67" s="240"/>
      <c r="AO67" s="240"/>
      <c r="AP67" s="240"/>
      <c r="AQ67" s="214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6"/>
      <c r="BC67" s="240"/>
      <c r="BD67" s="240"/>
      <c r="BE67" s="240"/>
      <c r="BF67" s="245"/>
    </row>
    <row r="68" spans="1:58" ht="12.75">
      <c r="A68" s="187" t="s">
        <v>87</v>
      </c>
      <c r="B68" s="190" t="s">
        <v>243</v>
      </c>
      <c r="C68" s="234" t="s">
        <v>91</v>
      </c>
      <c r="D68" s="30" t="s">
        <v>124</v>
      </c>
      <c r="E68" s="30" t="s">
        <v>195</v>
      </c>
      <c r="F68" s="30"/>
      <c r="G68" s="30"/>
      <c r="H68" s="30"/>
      <c r="I68" s="30">
        <v>1</v>
      </c>
      <c r="J68" s="30">
        <v>1</v>
      </c>
      <c r="K68" s="30">
        <v>1</v>
      </c>
      <c r="L68" s="30"/>
      <c r="M68" s="30"/>
      <c r="N68" s="30"/>
      <c r="O68" s="39"/>
      <c r="P68" s="30"/>
      <c r="Q68" s="86"/>
      <c r="R68" s="30"/>
      <c r="S68" s="30"/>
      <c r="T68" s="99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14">
        <f t="shared" si="1"/>
        <v>3</v>
      </c>
      <c r="AF68" s="218">
        <f>AE68+AE69+AE70+AE71</f>
        <v>22</v>
      </c>
      <c r="AG68" s="218"/>
      <c r="AH68" s="241"/>
      <c r="AI68" s="234"/>
      <c r="AJ68" s="234"/>
      <c r="AK68" s="234"/>
      <c r="AL68" s="234">
        <v>1</v>
      </c>
      <c r="AM68" s="237"/>
      <c r="AN68" s="218">
        <f>AF68+AG68+AH68+AI68+AJ68+AK68+AM68+AL68</f>
        <v>23</v>
      </c>
      <c r="AO68" s="218">
        <v>22</v>
      </c>
      <c r="AP68" s="218">
        <f>AN68-AO68</f>
        <v>1</v>
      </c>
      <c r="AQ68" s="241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7"/>
      <c r="BC68" s="218">
        <f>AN68+AQ68+AR68+AS68+AT68+AU68+AV68+AW68+AX68+AY68+AZ68+BA68+BB68</f>
        <v>23</v>
      </c>
      <c r="BD68" s="218">
        <f>BC68-AO68</f>
        <v>1</v>
      </c>
      <c r="BE68" s="218"/>
      <c r="BF68" s="243"/>
    </row>
    <row r="69" spans="1:58" ht="12.75">
      <c r="A69" s="188"/>
      <c r="B69" s="191"/>
      <c r="C69" s="235"/>
      <c r="D69" s="10" t="s">
        <v>123</v>
      </c>
      <c r="E69" s="10" t="s">
        <v>126</v>
      </c>
      <c r="F69" s="10">
        <v>2</v>
      </c>
      <c r="G69" s="10">
        <v>2</v>
      </c>
      <c r="H69" s="10"/>
      <c r="I69" s="10">
        <v>1</v>
      </c>
      <c r="J69" s="10">
        <v>1</v>
      </c>
      <c r="K69" s="10">
        <v>1</v>
      </c>
      <c r="L69" s="10"/>
      <c r="M69" s="10">
        <v>1</v>
      </c>
      <c r="N69" s="10">
        <v>1</v>
      </c>
      <c r="O69" s="14">
        <v>1</v>
      </c>
      <c r="P69" s="10"/>
      <c r="Q69" s="77">
        <v>1</v>
      </c>
      <c r="R69" s="10">
        <v>1</v>
      </c>
      <c r="S69" s="14">
        <v>1</v>
      </c>
      <c r="T69" s="10"/>
      <c r="U69" s="77"/>
      <c r="V69" s="10"/>
      <c r="W69" s="10"/>
      <c r="X69" s="10"/>
      <c r="Y69" s="10"/>
      <c r="Z69" s="10"/>
      <c r="AA69" s="10"/>
      <c r="AB69" s="10"/>
      <c r="AC69" s="10"/>
      <c r="AD69" s="10"/>
      <c r="AE69" s="14">
        <f t="shared" si="1"/>
        <v>13</v>
      </c>
      <c r="AF69" s="219"/>
      <c r="AG69" s="219"/>
      <c r="AH69" s="242"/>
      <c r="AI69" s="235"/>
      <c r="AJ69" s="235"/>
      <c r="AK69" s="235"/>
      <c r="AL69" s="235"/>
      <c r="AM69" s="238"/>
      <c r="AN69" s="219"/>
      <c r="AO69" s="219"/>
      <c r="AP69" s="219"/>
      <c r="AQ69" s="242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8"/>
      <c r="BC69" s="219"/>
      <c r="BD69" s="219"/>
      <c r="BE69" s="219"/>
      <c r="BF69" s="244"/>
    </row>
    <row r="70" spans="1:58" ht="12.75">
      <c r="A70" s="188"/>
      <c r="B70" s="191"/>
      <c r="C70" s="235"/>
      <c r="D70" s="10"/>
      <c r="E70" s="82" t="s">
        <v>125</v>
      </c>
      <c r="F70" s="10"/>
      <c r="G70" s="10"/>
      <c r="H70" s="10"/>
      <c r="I70" s="10">
        <v>1</v>
      </c>
      <c r="J70" s="10">
        <v>1</v>
      </c>
      <c r="K70" s="10">
        <v>1</v>
      </c>
      <c r="L70" s="10"/>
      <c r="M70" s="10"/>
      <c r="N70" s="10"/>
      <c r="O70" s="14"/>
      <c r="P70" s="10"/>
      <c r="Q70" s="77">
        <v>1</v>
      </c>
      <c r="R70" s="10">
        <v>1</v>
      </c>
      <c r="S70" s="10">
        <v>1</v>
      </c>
      <c r="T70" s="27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4">
        <f t="shared" si="1"/>
        <v>6</v>
      </c>
      <c r="AF70" s="219"/>
      <c r="AG70" s="219"/>
      <c r="AH70" s="242"/>
      <c r="AI70" s="235"/>
      <c r="AJ70" s="235"/>
      <c r="AK70" s="235"/>
      <c r="AL70" s="235"/>
      <c r="AM70" s="238"/>
      <c r="AN70" s="219"/>
      <c r="AO70" s="219"/>
      <c r="AP70" s="219"/>
      <c r="AQ70" s="242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8"/>
      <c r="BC70" s="219"/>
      <c r="BD70" s="219"/>
      <c r="BE70" s="219"/>
      <c r="BF70" s="244"/>
    </row>
    <row r="71" spans="1:58" ht="13.5" thickBot="1">
      <c r="A71" s="246"/>
      <c r="B71" s="247"/>
      <c r="C71" s="193"/>
      <c r="D71" s="38"/>
      <c r="E71" s="38" t="s">
        <v>98</v>
      </c>
      <c r="F71" s="38"/>
      <c r="G71" s="38"/>
      <c r="H71" s="38"/>
      <c r="I71" s="38"/>
      <c r="J71" s="38"/>
      <c r="K71" s="38"/>
      <c r="L71" s="38"/>
      <c r="M71" s="38"/>
      <c r="N71" s="38"/>
      <c r="O71" s="40"/>
      <c r="P71" s="38"/>
      <c r="Q71" s="144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14">
        <f t="shared" si="1"/>
        <v>0</v>
      </c>
      <c r="AF71" s="240"/>
      <c r="AG71" s="240"/>
      <c r="AH71" s="214"/>
      <c r="AI71" s="193"/>
      <c r="AJ71" s="193"/>
      <c r="AK71" s="193"/>
      <c r="AL71" s="193"/>
      <c r="AM71" s="196"/>
      <c r="AN71" s="240"/>
      <c r="AO71" s="240"/>
      <c r="AP71" s="240"/>
      <c r="AQ71" s="214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6"/>
      <c r="BC71" s="240"/>
      <c r="BD71" s="240"/>
      <c r="BE71" s="240"/>
      <c r="BF71" s="245"/>
    </row>
    <row r="72" spans="1:58" ht="12.75">
      <c r="A72" s="187" t="s">
        <v>88</v>
      </c>
      <c r="B72" s="190" t="s">
        <v>127</v>
      </c>
      <c r="C72" s="234" t="s">
        <v>91</v>
      </c>
      <c r="D72" s="30" t="s">
        <v>124</v>
      </c>
      <c r="E72" s="30" t="s">
        <v>125</v>
      </c>
      <c r="F72" s="30"/>
      <c r="G72" s="30"/>
      <c r="H72" s="30"/>
      <c r="I72" s="30"/>
      <c r="J72" s="30"/>
      <c r="K72" s="30"/>
      <c r="L72" s="30"/>
      <c r="M72" s="30"/>
      <c r="N72" s="30">
        <v>2</v>
      </c>
      <c r="O72" s="39">
        <v>2</v>
      </c>
      <c r="P72" s="30"/>
      <c r="Q72" s="86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14">
        <f t="shared" si="1"/>
        <v>4</v>
      </c>
      <c r="AF72" s="218">
        <f>AE72+AE73+AE74+AE75</f>
        <v>6</v>
      </c>
      <c r="AG72" s="218"/>
      <c r="AH72" s="241"/>
      <c r="AI72" s="234"/>
      <c r="AJ72" s="234"/>
      <c r="AK72" s="234"/>
      <c r="AL72" s="234"/>
      <c r="AM72" s="237"/>
      <c r="AN72" s="218">
        <f>AF72+AG72+AH72+AI72+AJ72+AK72+AM72+AL72</f>
        <v>6</v>
      </c>
      <c r="AO72" s="218">
        <v>4</v>
      </c>
      <c r="AP72" s="218">
        <f>AN72-AO72</f>
        <v>2</v>
      </c>
      <c r="AQ72" s="241"/>
      <c r="AR72" s="234">
        <v>2</v>
      </c>
      <c r="AS72" s="234"/>
      <c r="AT72" s="234"/>
      <c r="AU72" s="234"/>
      <c r="AV72" s="234"/>
      <c r="AW72" s="234"/>
      <c r="AX72" s="234"/>
      <c r="AY72" s="234"/>
      <c r="AZ72" s="234"/>
      <c r="BA72" s="234"/>
      <c r="BB72" s="237"/>
      <c r="BC72" s="218">
        <f>AN72+AQ72+AR72+AS72+AT72+AU72+AV72+AW72+AX72+AY72+AZ72+BA72+BB72</f>
        <v>8</v>
      </c>
      <c r="BD72" s="218">
        <f>BC72-AO72</f>
        <v>4</v>
      </c>
      <c r="BE72" s="218"/>
      <c r="BF72" s="243" t="s">
        <v>27</v>
      </c>
    </row>
    <row r="73" spans="1:58" ht="12.75">
      <c r="A73" s="188"/>
      <c r="B73" s="191"/>
      <c r="C73" s="235"/>
      <c r="D73" s="10" t="s">
        <v>29</v>
      </c>
      <c r="E73" s="82" t="s">
        <v>99</v>
      </c>
      <c r="F73" s="10"/>
      <c r="G73" s="10">
        <v>1</v>
      </c>
      <c r="H73" s="10"/>
      <c r="I73" s="10"/>
      <c r="J73" s="10"/>
      <c r="K73" s="10"/>
      <c r="L73" s="10"/>
      <c r="M73" s="10"/>
      <c r="N73" s="10"/>
      <c r="O73" s="14"/>
      <c r="P73" s="10"/>
      <c r="Q73" s="77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4">
        <f t="shared" si="1"/>
        <v>1</v>
      </c>
      <c r="AF73" s="219"/>
      <c r="AG73" s="219"/>
      <c r="AH73" s="242"/>
      <c r="AI73" s="235"/>
      <c r="AJ73" s="235"/>
      <c r="AK73" s="235"/>
      <c r="AL73" s="235"/>
      <c r="AM73" s="238"/>
      <c r="AN73" s="219"/>
      <c r="AO73" s="219"/>
      <c r="AP73" s="219"/>
      <c r="AQ73" s="242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8"/>
      <c r="BC73" s="219"/>
      <c r="BD73" s="219"/>
      <c r="BE73" s="219"/>
      <c r="BF73" s="244"/>
    </row>
    <row r="74" spans="1:58" ht="12.75">
      <c r="A74" s="188"/>
      <c r="B74" s="191"/>
      <c r="C74" s="235"/>
      <c r="D74" s="10" t="s">
        <v>168</v>
      </c>
      <c r="E74" s="10" t="s">
        <v>173</v>
      </c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10"/>
      <c r="Q74" s="128"/>
      <c r="R74" s="79">
        <v>1</v>
      </c>
      <c r="S74" s="84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4">
        <f t="shared" si="1"/>
        <v>1</v>
      </c>
      <c r="AF74" s="219"/>
      <c r="AG74" s="219"/>
      <c r="AH74" s="242"/>
      <c r="AI74" s="235"/>
      <c r="AJ74" s="235"/>
      <c r="AK74" s="235"/>
      <c r="AL74" s="235"/>
      <c r="AM74" s="238"/>
      <c r="AN74" s="219"/>
      <c r="AO74" s="219"/>
      <c r="AP74" s="219"/>
      <c r="AQ74" s="242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8"/>
      <c r="BC74" s="219"/>
      <c r="BD74" s="219"/>
      <c r="BE74" s="219"/>
      <c r="BF74" s="244"/>
    </row>
    <row r="75" spans="1:58" ht="13.5" thickBot="1">
      <c r="A75" s="246"/>
      <c r="B75" s="247"/>
      <c r="C75" s="193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0"/>
      <c r="P75" s="38"/>
      <c r="Q75" s="144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14">
        <f t="shared" si="1"/>
        <v>0</v>
      </c>
      <c r="AF75" s="240"/>
      <c r="AG75" s="240"/>
      <c r="AH75" s="214"/>
      <c r="AI75" s="193"/>
      <c r="AJ75" s="193"/>
      <c r="AK75" s="193"/>
      <c r="AL75" s="193"/>
      <c r="AM75" s="196"/>
      <c r="AN75" s="240"/>
      <c r="AO75" s="240"/>
      <c r="AP75" s="240"/>
      <c r="AQ75" s="214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6"/>
      <c r="BC75" s="240"/>
      <c r="BD75" s="240"/>
      <c r="BE75" s="240"/>
      <c r="BF75" s="245"/>
    </row>
    <row r="76" spans="1:58" ht="12.75">
      <c r="A76" s="187" t="s">
        <v>89</v>
      </c>
      <c r="B76" s="190" t="s">
        <v>129</v>
      </c>
      <c r="C76" s="234" t="s">
        <v>91</v>
      </c>
      <c r="D76" s="30" t="s">
        <v>106</v>
      </c>
      <c r="E76" s="30" t="s">
        <v>108</v>
      </c>
      <c r="F76" s="30"/>
      <c r="G76" s="30">
        <v>2</v>
      </c>
      <c r="H76" s="30"/>
      <c r="I76" s="30"/>
      <c r="J76" s="30"/>
      <c r="K76" s="30"/>
      <c r="L76" s="30"/>
      <c r="M76" s="30">
        <v>2</v>
      </c>
      <c r="N76" s="30">
        <v>2</v>
      </c>
      <c r="O76" s="39"/>
      <c r="P76" s="30"/>
      <c r="Q76" s="86"/>
      <c r="R76" s="30"/>
      <c r="S76" s="30">
        <v>2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14">
        <f t="shared" si="1"/>
        <v>8</v>
      </c>
      <c r="AF76" s="218">
        <f>AE76+AE77+AE78+AE79</f>
        <v>12</v>
      </c>
      <c r="AG76" s="218"/>
      <c r="AH76" s="241"/>
      <c r="AI76" s="234"/>
      <c r="AJ76" s="234"/>
      <c r="AK76" s="234"/>
      <c r="AL76" s="234"/>
      <c r="AM76" s="237"/>
      <c r="AN76" s="218">
        <f>AF76+AG76+AH76+AI76+AJ76+AK76+AM76+AL76</f>
        <v>12</v>
      </c>
      <c r="AO76" s="218">
        <v>8</v>
      </c>
      <c r="AP76" s="218">
        <f>AN76-AO76</f>
        <v>4</v>
      </c>
      <c r="AQ76" s="241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7"/>
      <c r="BC76" s="218">
        <f>AN76+AQ76+AR76+AS76+AT76+AU76+AV76+AW76+AX76+AY76+AZ76+BA76+BB76</f>
        <v>12</v>
      </c>
      <c r="BD76" s="218">
        <f>BC76-AO76</f>
        <v>4</v>
      </c>
      <c r="BE76" s="218"/>
      <c r="BF76" s="243" t="s">
        <v>128</v>
      </c>
    </row>
    <row r="77" spans="1:58" ht="12.75">
      <c r="A77" s="188"/>
      <c r="B77" s="191"/>
      <c r="C77" s="235"/>
      <c r="D77" s="10" t="s">
        <v>103</v>
      </c>
      <c r="E77" s="10" t="s">
        <v>109</v>
      </c>
      <c r="F77" s="10"/>
      <c r="G77" s="10"/>
      <c r="H77" s="10"/>
      <c r="I77" s="10"/>
      <c r="J77" s="10"/>
      <c r="K77" s="10"/>
      <c r="L77" s="10"/>
      <c r="M77" s="10"/>
      <c r="N77" s="10"/>
      <c r="O77" s="14"/>
      <c r="P77" s="10"/>
      <c r="Q77" s="77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4">
        <f t="shared" si="1"/>
        <v>0</v>
      </c>
      <c r="AF77" s="219"/>
      <c r="AG77" s="219"/>
      <c r="AH77" s="242"/>
      <c r="AI77" s="235"/>
      <c r="AJ77" s="235"/>
      <c r="AK77" s="235"/>
      <c r="AL77" s="235"/>
      <c r="AM77" s="238"/>
      <c r="AN77" s="219"/>
      <c r="AO77" s="219"/>
      <c r="AP77" s="219"/>
      <c r="AQ77" s="242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8"/>
      <c r="BC77" s="219"/>
      <c r="BD77" s="219"/>
      <c r="BE77" s="219"/>
      <c r="BF77" s="244"/>
    </row>
    <row r="78" spans="1:58" ht="12.75">
      <c r="A78" s="188"/>
      <c r="B78" s="191"/>
      <c r="C78" s="235"/>
      <c r="D78" s="10" t="s">
        <v>168</v>
      </c>
      <c r="E78" s="10" t="s">
        <v>110</v>
      </c>
      <c r="F78" s="10"/>
      <c r="G78" s="10"/>
      <c r="H78" s="10"/>
      <c r="I78" s="10"/>
      <c r="J78" s="10"/>
      <c r="K78" s="10"/>
      <c r="L78" s="10"/>
      <c r="M78" s="10"/>
      <c r="N78" s="10"/>
      <c r="O78" s="14"/>
      <c r="P78" s="10"/>
      <c r="Q78" s="77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4">
        <f t="shared" si="1"/>
        <v>0</v>
      </c>
      <c r="AF78" s="219"/>
      <c r="AG78" s="219"/>
      <c r="AH78" s="242"/>
      <c r="AI78" s="235"/>
      <c r="AJ78" s="235"/>
      <c r="AK78" s="235"/>
      <c r="AL78" s="235"/>
      <c r="AM78" s="238"/>
      <c r="AN78" s="219"/>
      <c r="AO78" s="219"/>
      <c r="AP78" s="219"/>
      <c r="AQ78" s="242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8"/>
      <c r="BC78" s="219"/>
      <c r="BD78" s="219"/>
      <c r="BE78" s="219"/>
      <c r="BF78" s="244"/>
    </row>
    <row r="79" spans="1:58" ht="13.5" thickBot="1">
      <c r="A79" s="246"/>
      <c r="B79" s="247"/>
      <c r="C79" s="193"/>
      <c r="D79" s="38"/>
      <c r="E79" s="38" t="s">
        <v>105</v>
      </c>
      <c r="F79" s="38"/>
      <c r="G79" s="38"/>
      <c r="H79" s="38"/>
      <c r="I79" s="38"/>
      <c r="J79" s="38">
        <v>4</v>
      </c>
      <c r="K79" s="38"/>
      <c r="L79" s="38"/>
      <c r="M79" s="38"/>
      <c r="N79" s="38"/>
      <c r="O79" s="40"/>
      <c r="P79" s="38"/>
      <c r="Q79" s="144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14">
        <f t="shared" si="1"/>
        <v>4</v>
      </c>
      <c r="AF79" s="240"/>
      <c r="AG79" s="240"/>
      <c r="AH79" s="214"/>
      <c r="AI79" s="193"/>
      <c r="AJ79" s="193"/>
      <c r="AK79" s="193"/>
      <c r="AL79" s="193"/>
      <c r="AM79" s="196"/>
      <c r="AN79" s="240"/>
      <c r="AO79" s="240"/>
      <c r="AP79" s="240"/>
      <c r="AQ79" s="214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6"/>
      <c r="BC79" s="240"/>
      <c r="BD79" s="240"/>
      <c r="BE79" s="240"/>
      <c r="BF79" s="245"/>
    </row>
    <row r="80" spans="1:58" ht="12.75">
      <c r="A80" s="187"/>
      <c r="B80" s="190" t="s">
        <v>161</v>
      </c>
      <c r="C80" s="234" t="s">
        <v>91</v>
      </c>
      <c r="D80" s="30" t="s">
        <v>120</v>
      </c>
      <c r="E80" s="30" t="s">
        <v>126</v>
      </c>
      <c r="F80" s="30"/>
      <c r="G80" s="30"/>
      <c r="H80" s="30">
        <v>2</v>
      </c>
      <c r="I80" s="30"/>
      <c r="J80" s="30"/>
      <c r="K80" s="30"/>
      <c r="L80" s="30"/>
      <c r="M80" s="30"/>
      <c r="N80" s="30"/>
      <c r="O80" s="39"/>
      <c r="P80" s="30"/>
      <c r="Q80" s="86"/>
      <c r="R80" s="30"/>
      <c r="S80" s="85"/>
      <c r="T80" s="99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4">
        <f t="shared" si="1"/>
        <v>2</v>
      </c>
      <c r="AF80" s="218">
        <f>AE80+AE81+AE82+AE83</f>
        <v>2</v>
      </c>
      <c r="AG80" s="218"/>
      <c r="AH80" s="241"/>
      <c r="AI80" s="234"/>
      <c r="AJ80" s="234"/>
      <c r="AK80" s="234"/>
      <c r="AL80" s="234"/>
      <c r="AM80" s="237"/>
      <c r="AN80" s="218">
        <f>AF80+AG80+AH80+AI80+AJ80+AK80+AM80+AL80</f>
        <v>2</v>
      </c>
      <c r="AO80" s="218">
        <v>2</v>
      </c>
      <c r="AP80" s="218">
        <f>AN80-AO80</f>
        <v>0</v>
      </c>
      <c r="AQ80" s="241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7"/>
      <c r="BC80" s="218">
        <f>AN80+AQ80+AR80+AS80+AT80+AU80+AV80+AW80+AX80+AY80+AZ80+BA80+BB80</f>
        <v>2</v>
      </c>
      <c r="BD80" s="218">
        <f>BC80-AO80</f>
        <v>0</v>
      </c>
      <c r="BE80" s="218"/>
      <c r="BF80" s="243"/>
    </row>
    <row r="81" spans="1:58" ht="12.75">
      <c r="A81" s="188"/>
      <c r="B81" s="191"/>
      <c r="C81" s="235"/>
      <c r="D81" s="10" t="s">
        <v>168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4"/>
      <c r="P81" s="10"/>
      <c r="Q81" s="77"/>
      <c r="R81" s="10"/>
      <c r="S81" s="14"/>
      <c r="T81" s="10"/>
      <c r="U81" s="77"/>
      <c r="V81" s="10"/>
      <c r="W81" s="10"/>
      <c r="X81" s="10"/>
      <c r="Y81" s="10"/>
      <c r="Z81" s="10"/>
      <c r="AA81" s="10"/>
      <c r="AB81" s="10"/>
      <c r="AC81" s="10"/>
      <c r="AD81" s="10"/>
      <c r="AE81" s="14">
        <f t="shared" si="1"/>
        <v>0</v>
      </c>
      <c r="AF81" s="219"/>
      <c r="AG81" s="219"/>
      <c r="AH81" s="242"/>
      <c r="AI81" s="235"/>
      <c r="AJ81" s="235"/>
      <c r="AK81" s="235"/>
      <c r="AL81" s="235"/>
      <c r="AM81" s="238"/>
      <c r="AN81" s="219"/>
      <c r="AO81" s="219"/>
      <c r="AP81" s="219"/>
      <c r="AQ81" s="242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8"/>
      <c r="BC81" s="219"/>
      <c r="BD81" s="219"/>
      <c r="BE81" s="219"/>
      <c r="BF81" s="244"/>
    </row>
    <row r="82" spans="1:58" ht="12.75">
      <c r="A82" s="188"/>
      <c r="B82" s="191"/>
      <c r="C82" s="235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4"/>
      <c r="P82" s="10"/>
      <c r="Q82" s="77"/>
      <c r="R82" s="10"/>
      <c r="S82" s="10"/>
      <c r="T82" s="27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4">
        <f t="shared" si="1"/>
        <v>0</v>
      </c>
      <c r="AF82" s="219"/>
      <c r="AG82" s="219"/>
      <c r="AH82" s="242"/>
      <c r="AI82" s="235"/>
      <c r="AJ82" s="235"/>
      <c r="AK82" s="235"/>
      <c r="AL82" s="235"/>
      <c r="AM82" s="238"/>
      <c r="AN82" s="219"/>
      <c r="AO82" s="219"/>
      <c r="AP82" s="219"/>
      <c r="AQ82" s="242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8"/>
      <c r="BC82" s="219"/>
      <c r="BD82" s="219"/>
      <c r="BE82" s="219"/>
      <c r="BF82" s="244"/>
    </row>
    <row r="83" spans="1:58" ht="13.5" thickBot="1">
      <c r="A83" s="246"/>
      <c r="B83" s="247"/>
      <c r="C83" s="19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0"/>
      <c r="P83" s="38"/>
      <c r="Q83" s="144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14">
        <f t="shared" si="1"/>
        <v>0</v>
      </c>
      <c r="AF83" s="240"/>
      <c r="AG83" s="240"/>
      <c r="AH83" s="214"/>
      <c r="AI83" s="193"/>
      <c r="AJ83" s="193"/>
      <c r="AK83" s="193"/>
      <c r="AL83" s="193"/>
      <c r="AM83" s="196"/>
      <c r="AN83" s="240"/>
      <c r="AO83" s="240"/>
      <c r="AP83" s="240"/>
      <c r="AQ83" s="214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6"/>
      <c r="BC83" s="240"/>
      <c r="BD83" s="240"/>
      <c r="BE83" s="240"/>
      <c r="BF83" s="245"/>
    </row>
    <row r="84" spans="1:58" ht="13.5" thickBot="1">
      <c r="A84" s="187">
        <v>17</v>
      </c>
      <c r="B84" s="190" t="s">
        <v>244</v>
      </c>
      <c r="C84" s="234" t="s">
        <v>91</v>
      </c>
      <c r="D84" s="30" t="s">
        <v>121</v>
      </c>
      <c r="E84" s="30" t="s">
        <v>121</v>
      </c>
      <c r="F84" s="85"/>
      <c r="G84" s="85"/>
      <c r="H84" s="85"/>
      <c r="I84" s="85"/>
      <c r="J84" s="85"/>
      <c r="K84" s="85"/>
      <c r="L84" s="85"/>
      <c r="M84" s="85"/>
      <c r="N84" s="85"/>
      <c r="O84" s="147"/>
      <c r="P84" s="85"/>
      <c r="Q84" s="142"/>
      <c r="R84" s="8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14">
        <f aca="true" t="shared" si="2" ref="AE84:AE116">SUM(F84:AD84)</f>
        <v>0</v>
      </c>
      <c r="AF84" s="218">
        <f>AE84+AE85+AE86+AE87</f>
        <v>15</v>
      </c>
      <c r="AG84" s="218"/>
      <c r="AH84" s="241"/>
      <c r="AI84" s="234">
        <v>1</v>
      </c>
      <c r="AJ84" s="234"/>
      <c r="AK84" s="234"/>
      <c r="AL84" s="234"/>
      <c r="AM84" s="237"/>
      <c r="AN84" s="218">
        <f>AF84+AG84+AH84+AI84+AJ84+AK84+AM84+AL84</f>
        <v>16</v>
      </c>
      <c r="AO84" s="218">
        <v>16</v>
      </c>
      <c r="AP84" s="218">
        <f>AN84-AO84</f>
        <v>0</v>
      </c>
      <c r="AQ84" s="241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7"/>
      <c r="BC84" s="218">
        <f>AN84+AQ84+AR84+AS84+AT84+AU84+AV84+AW84+AX84+AY84+AZ84+BA84+BB84</f>
        <v>16</v>
      </c>
      <c r="BD84" s="218">
        <f>BC84-AO84</f>
        <v>0</v>
      </c>
      <c r="BE84" s="218"/>
      <c r="BF84" s="253" t="s">
        <v>229</v>
      </c>
    </row>
    <row r="85" spans="1:58" ht="12.75">
      <c r="A85" s="188"/>
      <c r="B85" s="191"/>
      <c r="C85" s="235"/>
      <c r="D85" s="10" t="s">
        <v>104</v>
      </c>
      <c r="E85" s="10" t="s">
        <v>104</v>
      </c>
      <c r="F85" s="84"/>
      <c r="G85" s="79">
        <v>3</v>
      </c>
      <c r="H85" s="84"/>
      <c r="I85" s="83">
        <v>3</v>
      </c>
      <c r="J85" s="84"/>
      <c r="K85" s="84"/>
      <c r="L85" s="84"/>
      <c r="M85" s="79">
        <v>3</v>
      </c>
      <c r="N85" s="84"/>
      <c r="O85" s="150"/>
      <c r="P85" s="84"/>
      <c r="Q85" s="134">
        <v>3</v>
      </c>
      <c r="R85" s="79">
        <v>3</v>
      </c>
      <c r="S85" s="84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4">
        <f t="shared" si="2"/>
        <v>15</v>
      </c>
      <c r="AF85" s="219"/>
      <c r="AG85" s="219"/>
      <c r="AH85" s="242"/>
      <c r="AI85" s="235"/>
      <c r="AJ85" s="235"/>
      <c r="AK85" s="235"/>
      <c r="AL85" s="235"/>
      <c r="AM85" s="238"/>
      <c r="AN85" s="219"/>
      <c r="AO85" s="219"/>
      <c r="AP85" s="219"/>
      <c r="AQ85" s="242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8"/>
      <c r="BC85" s="219"/>
      <c r="BD85" s="219"/>
      <c r="BE85" s="219"/>
      <c r="BF85" s="254"/>
    </row>
    <row r="86" spans="1:58" ht="12.75">
      <c r="A86" s="188"/>
      <c r="B86" s="191"/>
      <c r="C86" s="235"/>
      <c r="D86" s="10"/>
      <c r="E86" s="10"/>
      <c r="F86" s="10"/>
      <c r="G86" s="10"/>
      <c r="H86" s="10"/>
      <c r="I86" s="10"/>
      <c r="J86" s="10"/>
      <c r="K86" s="84"/>
      <c r="L86" s="84"/>
      <c r="M86" s="10"/>
      <c r="N86" s="10"/>
      <c r="O86" s="14"/>
      <c r="P86" s="10"/>
      <c r="Q86" s="77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4">
        <f t="shared" si="2"/>
        <v>0</v>
      </c>
      <c r="AF86" s="219"/>
      <c r="AG86" s="219"/>
      <c r="AH86" s="242"/>
      <c r="AI86" s="235"/>
      <c r="AJ86" s="235"/>
      <c r="AK86" s="235"/>
      <c r="AL86" s="235"/>
      <c r="AM86" s="238"/>
      <c r="AN86" s="219"/>
      <c r="AO86" s="219"/>
      <c r="AP86" s="219"/>
      <c r="AQ86" s="242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8"/>
      <c r="BC86" s="219"/>
      <c r="BD86" s="219"/>
      <c r="BE86" s="219"/>
      <c r="BF86" s="254"/>
    </row>
    <row r="87" spans="1:58" ht="13.5" thickBot="1">
      <c r="A87" s="246"/>
      <c r="B87" s="247"/>
      <c r="C87" s="19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0"/>
      <c r="P87" s="38"/>
      <c r="Q87" s="144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14">
        <f t="shared" si="2"/>
        <v>0</v>
      </c>
      <c r="AF87" s="240"/>
      <c r="AG87" s="240"/>
      <c r="AH87" s="214"/>
      <c r="AI87" s="193"/>
      <c r="AJ87" s="193"/>
      <c r="AK87" s="193"/>
      <c r="AL87" s="193"/>
      <c r="AM87" s="196"/>
      <c r="AN87" s="240"/>
      <c r="AO87" s="240"/>
      <c r="AP87" s="240"/>
      <c r="AQ87" s="214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6"/>
      <c r="BC87" s="240"/>
      <c r="BD87" s="240"/>
      <c r="BE87" s="240"/>
      <c r="BF87" s="255"/>
    </row>
    <row r="88" spans="1:58" ht="12.75">
      <c r="A88" s="187">
        <v>18</v>
      </c>
      <c r="B88" s="190" t="s">
        <v>130</v>
      </c>
      <c r="C88" s="234" t="s">
        <v>91</v>
      </c>
      <c r="D88" s="30" t="s">
        <v>121</v>
      </c>
      <c r="E88" s="30" t="s">
        <v>121</v>
      </c>
      <c r="F88" s="83">
        <v>3</v>
      </c>
      <c r="G88" s="85"/>
      <c r="H88" s="85"/>
      <c r="I88" s="83">
        <v>3</v>
      </c>
      <c r="J88" s="85"/>
      <c r="K88" s="85"/>
      <c r="L88" s="85"/>
      <c r="M88" s="85"/>
      <c r="N88" s="85"/>
      <c r="O88" s="167">
        <v>3</v>
      </c>
      <c r="P88" s="148"/>
      <c r="Q88" s="158">
        <v>3</v>
      </c>
      <c r="R88" s="83">
        <v>3</v>
      </c>
      <c r="S88" s="85"/>
      <c r="T88" s="85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14">
        <f t="shared" si="2"/>
        <v>15</v>
      </c>
      <c r="AF88" s="218">
        <f>AE88+AE89+AE90+AE91</f>
        <v>15</v>
      </c>
      <c r="AG88" s="218">
        <v>3</v>
      </c>
      <c r="AH88" s="241">
        <v>2</v>
      </c>
      <c r="AI88" s="234">
        <v>2</v>
      </c>
      <c r="AJ88" s="234"/>
      <c r="AK88" s="234"/>
      <c r="AL88" s="234"/>
      <c r="AM88" s="237"/>
      <c r="AN88" s="218">
        <f>AF88+AG88+AH88+AI88+AJ88+AK88+AM88+AL88</f>
        <v>22</v>
      </c>
      <c r="AO88" s="218">
        <v>22</v>
      </c>
      <c r="AP88" s="218">
        <f>AN88-AO88</f>
        <v>0</v>
      </c>
      <c r="AQ88" s="241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7"/>
      <c r="BC88" s="218">
        <f>AN88+AQ88+AR88+AS88+AT88+AU88+AV88+AW88+AX88+AY88+AZ88+BA88+BB88</f>
        <v>22</v>
      </c>
      <c r="BD88" s="218">
        <f>BC88-AO88</f>
        <v>0</v>
      </c>
      <c r="BE88" s="218"/>
      <c r="BF88" s="231"/>
    </row>
    <row r="89" spans="1:58" ht="12.75">
      <c r="A89" s="188"/>
      <c r="B89" s="191"/>
      <c r="C89" s="235"/>
      <c r="D89" s="10" t="s">
        <v>103</v>
      </c>
      <c r="E89" s="10"/>
      <c r="F89" s="10"/>
      <c r="G89" s="10"/>
      <c r="H89" s="10"/>
      <c r="I89" s="10"/>
      <c r="J89" s="10"/>
      <c r="K89" s="10"/>
      <c r="L89" s="10"/>
      <c r="M89" s="10"/>
      <c r="N89" s="84"/>
      <c r="O89" s="150"/>
      <c r="P89" s="148"/>
      <c r="Q89" s="128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4">
        <f t="shared" si="2"/>
        <v>0</v>
      </c>
      <c r="AF89" s="219"/>
      <c r="AG89" s="219"/>
      <c r="AH89" s="242"/>
      <c r="AI89" s="235"/>
      <c r="AJ89" s="235"/>
      <c r="AK89" s="235"/>
      <c r="AL89" s="235"/>
      <c r="AM89" s="238"/>
      <c r="AN89" s="219"/>
      <c r="AO89" s="219"/>
      <c r="AP89" s="219"/>
      <c r="AQ89" s="242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8"/>
      <c r="BC89" s="219"/>
      <c r="BD89" s="219"/>
      <c r="BE89" s="219"/>
      <c r="BF89" s="232"/>
    </row>
    <row r="90" spans="1:58" ht="12.75">
      <c r="A90" s="188"/>
      <c r="B90" s="191"/>
      <c r="C90" s="235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4"/>
      <c r="P90" s="10"/>
      <c r="Q90" s="77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4">
        <f t="shared" si="2"/>
        <v>0</v>
      </c>
      <c r="AF90" s="219"/>
      <c r="AG90" s="219"/>
      <c r="AH90" s="242"/>
      <c r="AI90" s="235"/>
      <c r="AJ90" s="235"/>
      <c r="AK90" s="235"/>
      <c r="AL90" s="235"/>
      <c r="AM90" s="238"/>
      <c r="AN90" s="219"/>
      <c r="AO90" s="219"/>
      <c r="AP90" s="219"/>
      <c r="AQ90" s="242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8"/>
      <c r="BC90" s="219"/>
      <c r="BD90" s="219"/>
      <c r="BE90" s="219"/>
      <c r="BF90" s="232"/>
    </row>
    <row r="91" spans="1:58" ht="13.5" thickBot="1">
      <c r="A91" s="246"/>
      <c r="B91" s="247"/>
      <c r="C91" s="19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0"/>
      <c r="P91" s="38"/>
      <c r="Q91" s="144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14">
        <f t="shared" si="2"/>
        <v>0</v>
      </c>
      <c r="AF91" s="240"/>
      <c r="AG91" s="240"/>
      <c r="AH91" s="214"/>
      <c r="AI91" s="193"/>
      <c r="AJ91" s="193"/>
      <c r="AK91" s="193"/>
      <c r="AL91" s="193"/>
      <c r="AM91" s="196"/>
      <c r="AN91" s="240"/>
      <c r="AO91" s="240"/>
      <c r="AP91" s="240"/>
      <c r="AQ91" s="214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6"/>
      <c r="BC91" s="240"/>
      <c r="BD91" s="240"/>
      <c r="BE91" s="240"/>
      <c r="BF91" s="249"/>
    </row>
    <row r="92" spans="1:58" ht="12.75">
      <c r="A92" s="187">
        <v>19</v>
      </c>
      <c r="B92" s="190" t="s">
        <v>246</v>
      </c>
      <c r="C92" s="234" t="s">
        <v>91</v>
      </c>
      <c r="D92" s="30" t="s">
        <v>183</v>
      </c>
      <c r="E92" s="30" t="s">
        <v>105</v>
      </c>
      <c r="F92" s="85"/>
      <c r="G92" s="85"/>
      <c r="H92" s="85">
        <v>4</v>
      </c>
      <c r="I92" s="83">
        <v>4</v>
      </c>
      <c r="J92" s="85"/>
      <c r="K92" s="85"/>
      <c r="L92" s="30"/>
      <c r="M92" s="30"/>
      <c r="N92" s="30">
        <v>4</v>
      </c>
      <c r="O92" s="147"/>
      <c r="P92" s="27"/>
      <c r="Q92" s="142"/>
      <c r="R92" s="30"/>
      <c r="S92" s="167">
        <v>4</v>
      </c>
      <c r="T92" s="27"/>
      <c r="U92" s="86"/>
      <c r="V92" s="30"/>
      <c r="W92" s="30"/>
      <c r="X92" s="30"/>
      <c r="Y92" s="30"/>
      <c r="Z92" s="30"/>
      <c r="AA92" s="30"/>
      <c r="AB92" s="30"/>
      <c r="AC92" s="30"/>
      <c r="AD92" s="30"/>
      <c r="AE92" s="14">
        <f t="shared" si="2"/>
        <v>16</v>
      </c>
      <c r="AF92" s="218">
        <f>AE92+AE93+AE94+AE95</f>
        <v>17</v>
      </c>
      <c r="AG92" s="218"/>
      <c r="AH92" s="241">
        <v>2</v>
      </c>
      <c r="AI92" s="234">
        <v>2</v>
      </c>
      <c r="AJ92" s="234"/>
      <c r="AK92" s="234"/>
      <c r="AL92" s="234">
        <v>1</v>
      </c>
      <c r="AM92" s="237"/>
      <c r="AN92" s="218">
        <f>AF92+AG92+AH92+AI92+AJ92+AK92+AM92+AL92</f>
        <v>22</v>
      </c>
      <c r="AO92" s="218">
        <v>22</v>
      </c>
      <c r="AP92" s="218">
        <f>AN92-AO92</f>
        <v>0</v>
      </c>
      <c r="AQ92" s="241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7"/>
      <c r="BC92" s="218">
        <f>AN92+AQ92+AR92+AS92+AT92+AU92+AV92+AW92+AX92+AY92+AZ92+BA92+BB92</f>
        <v>22</v>
      </c>
      <c r="BD92" s="218">
        <f>BC92-AO92</f>
        <v>0</v>
      </c>
      <c r="BE92" s="218"/>
      <c r="BF92" s="231"/>
    </row>
    <row r="93" spans="1:58" ht="12.75">
      <c r="A93" s="188"/>
      <c r="B93" s="191"/>
      <c r="C93" s="235"/>
      <c r="D93" s="10" t="s">
        <v>29</v>
      </c>
      <c r="E93" s="10" t="s">
        <v>98</v>
      </c>
      <c r="F93" s="10"/>
      <c r="G93" s="10"/>
      <c r="H93" s="10">
        <v>1</v>
      </c>
      <c r="I93" s="10"/>
      <c r="J93" s="10"/>
      <c r="K93" s="10"/>
      <c r="L93" s="10"/>
      <c r="M93" s="10"/>
      <c r="N93" s="10"/>
      <c r="O93" s="14"/>
      <c r="P93" s="27"/>
      <c r="Q93" s="77"/>
      <c r="R93" s="10"/>
      <c r="S93" s="14"/>
      <c r="T93" s="27"/>
      <c r="U93" s="77"/>
      <c r="V93" s="10"/>
      <c r="W93" s="10"/>
      <c r="X93" s="10"/>
      <c r="Y93" s="10"/>
      <c r="Z93" s="10"/>
      <c r="AA93" s="10"/>
      <c r="AB93" s="10"/>
      <c r="AC93" s="10"/>
      <c r="AD93" s="10"/>
      <c r="AE93" s="14">
        <f t="shared" si="2"/>
        <v>1</v>
      </c>
      <c r="AF93" s="219"/>
      <c r="AG93" s="219"/>
      <c r="AH93" s="242"/>
      <c r="AI93" s="235"/>
      <c r="AJ93" s="235"/>
      <c r="AK93" s="235"/>
      <c r="AL93" s="235"/>
      <c r="AM93" s="238"/>
      <c r="AN93" s="219"/>
      <c r="AO93" s="219"/>
      <c r="AP93" s="219"/>
      <c r="AQ93" s="242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8"/>
      <c r="BC93" s="219"/>
      <c r="BD93" s="219"/>
      <c r="BE93" s="219"/>
      <c r="BF93" s="232"/>
    </row>
    <row r="94" spans="1:58" ht="12.75">
      <c r="A94" s="188"/>
      <c r="B94" s="191"/>
      <c r="C94" s="235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4"/>
      <c r="P94" s="10"/>
      <c r="Q94" s="77"/>
      <c r="R94" s="10"/>
      <c r="S94" s="10"/>
      <c r="T94" s="27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4">
        <f t="shared" si="2"/>
        <v>0</v>
      </c>
      <c r="AF94" s="219"/>
      <c r="AG94" s="219"/>
      <c r="AH94" s="242"/>
      <c r="AI94" s="235"/>
      <c r="AJ94" s="235"/>
      <c r="AK94" s="235"/>
      <c r="AL94" s="235"/>
      <c r="AM94" s="238"/>
      <c r="AN94" s="219"/>
      <c r="AO94" s="219"/>
      <c r="AP94" s="219"/>
      <c r="AQ94" s="242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8"/>
      <c r="BC94" s="219"/>
      <c r="BD94" s="219"/>
      <c r="BE94" s="219"/>
      <c r="BF94" s="232"/>
    </row>
    <row r="95" spans="1:58" ht="13.5" thickBot="1">
      <c r="A95" s="246"/>
      <c r="B95" s="247"/>
      <c r="C95" s="193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0"/>
      <c r="P95" s="38"/>
      <c r="Q95" s="144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14">
        <f t="shared" si="2"/>
        <v>0</v>
      </c>
      <c r="AF95" s="240"/>
      <c r="AG95" s="240"/>
      <c r="AH95" s="214"/>
      <c r="AI95" s="193"/>
      <c r="AJ95" s="193"/>
      <c r="AK95" s="193"/>
      <c r="AL95" s="193"/>
      <c r="AM95" s="196"/>
      <c r="AN95" s="240"/>
      <c r="AO95" s="240"/>
      <c r="AP95" s="240"/>
      <c r="AQ95" s="214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6"/>
      <c r="BC95" s="240"/>
      <c r="BD95" s="240"/>
      <c r="BE95" s="240"/>
      <c r="BF95" s="249"/>
    </row>
    <row r="96" spans="1:58" ht="12.75">
      <c r="A96" s="187">
        <v>20</v>
      </c>
      <c r="B96" s="190" t="s">
        <v>184</v>
      </c>
      <c r="C96" s="234" t="s">
        <v>91</v>
      </c>
      <c r="D96" s="30" t="s">
        <v>124</v>
      </c>
      <c r="E96" s="30" t="s">
        <v>124</v>
      </c>
      <c r="F96" s="30"/>
      <c r="G96" s="30"/>
      <c r="H96" s="30"/>
      <c r="I96" s="30"/>
      <c r="J96" s="85"/>
      <c r="K96" s="30"/>
      <c r="L96" s="30"/>
      <c r="M96" s="30">
        <v>2</v>
      </c>
      <c r="N96" s="85"/>
      <c r="O96" s="39"/>
      <c r="P96" s="163"/>
      <c r="Q96" s="142"/>
      <c r="R96" s="85"/>
      <c r="S96" s="39"/>
      <c r="T96" s="78"/>
      <c r="U96" s="86"/>
      <c r="V96" s="30"/>
      <c r="W96" s="30"/>
      <c r="X96" s="30"/>
      <c r="Y96" s="30"/>
      <c r="Z96" s="30"/>
      <c r="AA96" s="30"/>
      <c r="AB96" s="30"/>
      <c r="AC96" s="30"/>
      <c r="AD96" s="30"/>
      <c r="AE96" s="14">
        <f t="shared" si="2"/>
        <v>2</v>
      </c>
      <c r="AF96" s="218">
        <f>AE96+AE97+AE98+AE100+AE99</f>
        <v>9</v>
      </c>
      <c r="AG96" s="218"/>
      <c r="AH96" s="241">
        <v>2</v>
      </c>
      <c r="AI96" s="234">
        <v>1</v>
      </c>
      <c r="AJ96" s="234">
        <v>10</v>
      </c>
      <c r="AK96" s="234"/>
      <c r="AL96" s="234"/>
      <c r="AM96" s="237"/>
      <c r="AN96" s="218">
        <f>AF96+AG96+AH96+AI96+AJ96+AK96+AM96+AL96</f>
        <v>22</v>
      </c>
      <c r="AO96" s="218">
        <v>22</v>
      </c>
      <c r="AP96" s="218">
        <f>AN96-AO96</f>
        <v>0</v>
      </c>
      <c r="AQ96" s="241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7"/>
      <c r="BC96" s="218">
        <f>AN96+AQ96+AR96+AS96+AT96+AU96+AV96+AW96+AX96+AY96+AZ96+BA96+BB96</f>
        <v>22</v>
      </c>
      <c r="BD96" s="218">
        <f>BC96-AO96</f>
        <v>0</v>
      </c>
      <c r="BE96" s="221"/>
      <c r="BF96" s="258"/>
    </row>
    <row r="97" spans="1:58" ht="12.75">
      <c r="A97" s="188"/>
      <c r="B97" s="191"/>
      <c r="C97" s="235"/>
      <c r="D97" s="10" t="s">
        <v>96</v>
      </c>
      <c r="E97" s="10" t="s">
        <v>96</v>
      </c>
      <c r="F97" s="10"/>
      <c r="G97" s="10"/>
      <c r="H97" s="10"/>
      <c r="I97" s="10"/>
      <c r="J97" s="10"/>
      <c r="K97" s="10"/>
      <c r="L97" s="10"/>
      <c r="M97" s="10">
        <v>1</v>
      </c>
      <c r="N97" s="10"/>
      <c r="O97" s="14"/>
      <c r="P97" s="146"/>
      <c r="Q97" s="77"/>
      <c r="R97" s="10"/>
      <c r="S97" s="14"/>
      <c r="T97" s="10"/>
      <c r="U97" s="77"/>
      <c r="V97" s="10"/>
      <c r="W97" s="10"/>
      <c r="X97" s="10"/>
      <c r="Y97" s="10"/>
      <c r="Z97" s="10"/>
      <c r="AA97" s="10"/>
      <c r="AB97" s="10"/>
      <c r="AC97" s="10"/>
      <c r="AD97" s="10"/>
      <c r="AE97" s="14">
        <f t="shared" si="2"/>
        <v>1</v>
      </c>
      <c r="AF97" s="219"/>
      <c r="AG97" s="219"/>
      <c r="AH97" s="242"/>
      <c r="AI97" s="235"/>
      <c r="AJ97" s="235"/>
      <c r="AK97" s="235"/>
      <c r="AL97" s="235"/>
      <c r="AM97" s="238"/>
      <c r="AN97" s="219"/>
      <c r="AO97" s="219"/>
      <c r="AP97" s="219"/>
      <c r="AQ97" s="242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8"/>
      <c r="BC97" s="219"/>
      <c r="BD97" s="219"/>
      <c r="BE97" s="256"/>
      <c r="BF97" s="259"/>
    </row>
    <row r="98" spans="1:58" ht="12.75">
      <c r="A98" s="188"/>
      <c r="B98" s="191"/>
      <c r="C98" s="235"/>
      <c r="D98" s="10" t="s">
        <v>117</v>
      </c>
      <c r="E98" s="10" t="s">
        <v>117</v>
      </c>
      <c r="F98" s="10"/>
      <c r="G98" s="10"/>
      <c r="H98" s="10"/>
      <c r="I98" s="10"/>
      <c r="J98" s="10"/>
      <c r="K98" s="10"/>
      <c r="L98" s="10"/>
      <c r="M98" s="10">
        <v>2</v>
      </c>
      <c r="N98" s="10"/>
      <c r="O98" s="14"/>
      <c r="P98" s="164" t="s">
        <v>196</v>
      </c>
      <c r="Q98" s="77"/>
      <c r="R98" s="10"/>
      <c r="S98" s="14"/>
      <c r="T98" s="27"/>
      <c r="U98" s="77"/>
      <c r="V98" s="10"/>
      <c r="W98" s="10"/>
      <c r="X98" s="10"/>
      <c r="Y98" s="10"/>
      <c r="Z98" s="10"/>
      <c r="AA98" s="10"/>
      <c r="AB98" s="10"/>
      <c r="AC98" s="10"/>
      <c r="AD98" s="10"/>
      <c r="AE98" s="14">
        <f t="shared" si="2"/>
        <v>2</v>
      </c>
      <c r="AF98" s="219"/>
      <c r="AG98" s="219"/>
      <c r="AH98" s="242"/>
      <c r="AI98" s="235"/>
      <c r="AJ98" s="235"/>
      <c r="AK98" s="235"/>
      <c r="AL98" s="235"/>
      <c r="AM98" s="238"/>
      <c r="AN98" s="219"/>
      <c r="AO98" s="219"/>
      <c r="AP98" s="219"/>
      <c r="AQ98" s="242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8"/>
      <c r="BC98" s="219"/>
      <c r="BD98" s="219"/>
      <c r="BE98" s="256"/>
      <c r="BF98" s="259"/>
    </row>
    <row r="99" spans="1:58" ht="13.5" thickBot="1">
      <c r="A99" s="189"/>
      <c r="B99" s="192"/>
      <c r="C99" s="236"/>
      <c r="D99" s="38"/>
      <c r="E99" s="38" t="s">
        <v>185</v>
      </c>
      <c r="F99" s="68">
        <v>2</v>
      </c>
      <c r="G99" s="68"/>
      <c r="H99" s="68">
        <v>2</v>
      </c>
      <c r="I99" s="68"/>
      <c r="J99" s="68"/>
      <c r="K99" s="68"/>
      <c r="L99" s="68"/>
      <c r="M99" s="68"/>
      <c r="N99" s="68"/>
      <c r="O99" s="69"/>
      <c r="P99" s="163"/>
      <c r="Q99" s="143"/>
      <c r="R99" s="68"/>
      <c r="S99" s="68"/>
      <c r="T99" s="7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14">
        <f t="shared" si="2"/>
        <v>4</v>
      </c>
      <c r="AF99" s="220"/>
      <c r="AG99" s="220"/>
      <c r="AH99" s="209"/>
      <c r="AI99" s="236"/>
      <c r="AJ99" s="236"/>
      <c r="AK99" s="236"/>
      <c r="AL99" s="236"/>
      <c r="AM99" s="239"/>
      <c r="AN99" s="220"/>
      <c r="AO99" s="220"/>
      <c r="AP99" s="220"/>
      <c r="AQ99" s="209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9"/>
      <c r="BC99" s="220"/>
      <c r="BD99" s="220"/>
      <c r="BE99" s="256"/>
      <c r="BF99" s="259"/>
    </row>
    <row r="100" spans="1:58" ht="16.5" customHeight="1" thickBot="1">
      <c r="A100" s="246"/>
      <c r="B100" s="247"/>
      <c r="C100" s="193"/>
      <c r="D100" s="38"/>
      <c r="E100" s="38" t="s">
        <v>230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40"/>
      <c r="P100" s="162"/>
      <c r="Q100" s="144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14">
        <f t="shared" si="2"/>
        <v>0</v>
      </c>
      <c r="AF100" s="240"/>
      <c r="AG100" s="240"/>
      <c r="AH100" s="214"/>
      <c r="AI100" s="193"/>
      <c r="AJ100" s="193"/>
      <c r="AK100" s="193"/>
      <c r="AL100" s="193"/>
      <c r="AM100" s="196"/>
      <c r="AN100" s="240"/>
      <c r="AO100" s="240"/>
      <c r="AP100" s="240"/>
      <c r="AQ100" s="214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6"/>
      <c r="BC100" s="240"/>
      <c r="BD100" s="240"/>
      <c r="BE100" s="257"/>
      <c r="BF100" s="260"/>
    </row>
    <row r="101" spans="1:58" ht="12.75">
      <c r="A101" s="187">
        <v>21</v>
      </c>
      <c r="B101" s="190" t="s">
        <v>131</v>
      </c>
      <c r="C101" s="234" t="s">
        <v>91</v>
      </c>
      <c r="D101" s="30" t="s">
        <v>29</v>
      </c>
      <c r="E101" s="30" t="s">
        <v>29</v>
      </c>
      <c r="F101" s="30"/>
      <c r="G101" s="30"/>
      <c r="H101" s="30"/>
      <c r="I101" s="30"/>
      <c r="J101" s="85"/>
      <c r="K101" s="30"/>
      <c r="L101" s="30"/>
      <c r="M101" s="30"/>
      <c r="N101" s="30"/>
      <c r="O101" s="39"/>
      <c r="P101" s="30"/>
      <c r="Q101" s="86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>
        <v>22</v>
      </c>
      <c r="AE101" s="14">
        <f t="shared" si="2"/>
        <v>22</v>
      </c>
      <c r="AF101" s="218">
        <f>AE101+AE102+AE103+AE104</f>
        <v>22</v>
      </c>
      <c r="AG101" s="218"/>
      <c r="AH101" s="241"/>
      <c r="AI101" s="234"/>
      <c r="AJ101" s="234"/>
      <c r="AK101" s="234"/>
      <c r="AL101" s="234"/>
      <c r="AM101" s="237"/>
      <c r="AN101" s="218">
        <f>AF101+AG101+AH101+AI101+AJ101+AK101+AM101+AL101</f>
        <v>22</v>
      </c>
      <c r="AO101" s="218">
        <v>22</v>
      </c>
      <c r="AP101" s="218">
        <f>AN101-AO101</f>
        <v>0</v>
      </c>
      <c r="AQ101" s="241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7"/>
      <c r="BC101" s="218">
        <f>AN101+AQ101+AR101+AS101+AT101+AU101+AV101+AW101+AX101+AY101+AZ101+BA101+BB101</f>
        <v>22</v>
      </c>
      <c r="BD101" s="218">
        <f>BC101-AO101</f>
        <v>0</v>
      </c>
      <c r="BE101" s="218"/>
      <c r="BF101" s="261" t="s">
        <v>169</v>
      </c>
    </row>
    <row r="102" spans="1:58" ht="12.75">
      <c r="A102" s="188"/>
      <c r="B102" s="191"/>
      <c r="C102" s="235"/>
      <c r="D102" s="10" t="s">
        <v>209</v>
      </c>
      <c r="E102" s="10" t="s">
        <v>174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4"/>
      <c r="P102" s="10"/>
      <c r="Q102" s="77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4">
        <f t="shared" si="2"/>
        <v>0</v>
      </c>
      <c r="AF102" s="219"/>
      <c r="AG102" s="219"/>
      <c r="AH102" s="242"/>
      <c r="AI102" s="235"/>
      <c r="AJ102" s="235"/>
      <c r="AK102" s="235"/>
      <c r="AL102" s="235"/>
      <c r="AM102" s="238"/>
      <c r="AN102" s="219"/>
      <c r="AO102" s="219"/>
      <c r="AP102" s="219"/>
      <c r="AQ102" s="242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8"/>
      <c r="BC102" s="219"/>
      <c r="BD102" s="219"/>
      <c r="BE102" s="219"/>
      <c r="BF102" s="262"/>
    </row>
    <row r="103" spans="1:58" ht="12.75">
      <c r="A103" s="188"/>
      <c r="B103" s="191"/>
      <c r="C103" s="235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4"/>
      <c r="P103" s="10"/>
      <c r="Q103" s="77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4">
        <f t="shared" si="2"/>
        <v>0</v>
      </c>
      <c r="AF103" s="219"/>
      <c r="AG103" s="219"/>
      <c r="AH103" s="242"/>
      <c r="AI103" s="235"/>
      <c r="AJ103" s="235"/>
      <c r="AK103" s="235"/>
      <c r="AL103" s="235"/>
      <c r="AM103" s="238"/>
      <c r="AN103" s="219"/>
      <c r="AO103" s="219"/>
      <c r="AP103" s="219"/>
      <c r="AQ103" s="242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8"/>
      <c r="BC103" s="219"/>
      <c r="BD103" s="219"/>
      <c r="BE103" s="219"/>
      <c r="BF103" s="262"/>
    </row>
    <row r="104" spans="1:58" ht="13.5" thickBot="1">
      <c r="A104" s="246"/>
      <c r="B104" s="247"/>
      <c r="C104" s="193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0"/>
      <c r="P104" s="38"/>
      <c r="Q104" s="144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14">
        <f t="shared" si="2"/>
        <v>0</v>
      </c>
      <c r="AF104" s="240"/>
      <c r="AG104" s="240"/>
      <c r="AH104" s="214"/>
      <c r="AI104" s="193"/>
      <c r="AJ104" s="193"/>
      <c r="AK104" s="193"/>
      <c r="AL104" s="193"/>
      <c r="AM104" s="196"/>
      <c r="AN104" s="240"/>
      <c r="AO104" s="240"/>
      <c r="AP104" s="240"/>
      <c r="AQ104" s="214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6"/>
      <c r="BC104" s="240"/>
      <c r="BD104" s="240"/>
      <c r="BE104" s="240"/>
      <c r="BF104" s="263"/>
    </row>
    <row r="105" spans="1:58" ht="12.75">
      <c r="A105" s="218">
        <v>22</v>
      </c>
      <c r="B105" s="210" t="s">
        <v>245</v>
      </c>
      <c r="C105" s="241" t="s">
        <v>91</v>
      </c>
      <c r="D105" s="30" t="s">
        <v>121</v>
      </c>
      <c r="E105" s="30" t="s">
        <v>121</v>
      </c>
      <c r="F105" s="85"/>
      <c r="G105" s="85"/>
      <c r="H105" s="83">
        <v>3</v>
      </c>
      <c r="I105" s="85"/>
      <c r="J105" s="85"/>
      <c r="K105" s="85">
        <v>3</v>
      </c>
      <c r="L105" s="30"/>
      <c r="M105" s="83">
        <v>3</v>
      </c>
      <c r="N105" s="85"/>
      <c r="O105" s="147"/>
      <c r="P105" s="85"/>
      <c r="Q105" s="142"/>
      <c r="R105" s="85"/>
      <c r="S105" s="167">
        <v>3</v>
      </c>
      <c r="T105" s="148"/>
      <c r="U105" s="86"/>
      <c r="V105" s="30"/>
      <c r="W105" s="30"/>
      <c r="X105" s="30"/>
      <c r="Y105" s="30"/>
      <c r="Z105" s="30"/>
      <c r="AA105" s="30"/>
      <c r="AB105" s="30"/>
      <c r="AC105" s="30"/>
      <c r="AD105" s="30"/>
      <c r="AE105" s="14">
        <f t="shared" si="2"/>
        <v>12</v>
      </c>
      <c r="AF105" s="218">
        <f>AE105+AE106+AE107+AE108</f>
        <v>13</v>
      </c>
      <c r="AG105" s="218">
        <v>6</v>
      </c>
      <c r="AH105" s="241">
        <v>2</v>
      </c>
      <c r="AI105" s="234"/>
      <c r="AJ105" s="234"/>
      <c r="AK105" s="234"/>
      <c r="AL105" s="234">
        <v>1</v>
      </c>
      <c r="AM105" s="237"/>
      <c r="AN105" s="218">
        <f>AF105+AG105+AH105+AI105+AJ105+AK105+AM105+AL105</f>
        <v>22</v>
      </c>
      <c r="AO105" s="218">
        <v>22</v>
      </c>
      <c r="AP105" s="218">
        <f>AN105-AO105</f>
        <v>0</v>
      </c>
      <c r="AQ105" s="241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7"/>
      <c r="BC105" s="218">
        <f>AN105+AQ105+AR105+AS105+AT105+AU105+AV105+AW105+AX105+AY105+AZ105+BA105+BB105</f>
        <v>22</v>
      </c>
      <c r="BD105" s="218">
        <f>BC105-AO105</f>
        <v>0</v>
      </c>
      <c r="BE105" s="218"/>
      <c r="BF105" s="231"/>
    </row>
    <row r="106" spans="1:58" ht="12.75">
      <c r="A106" s="219"/>
      <c r="B106" s="211"/>
      <c r="C106" s="242"/>
      <c r="D106" s="10" t="s">
        <v>171</v>
      </c>
      <c r="E106" s="10"/>
      <c r="F106" s="10"/>
      <c r="G106" s="10"/>
      <c r="H106" s="10"/>
      <c r="I106" s="10"/>
      <c r="J106" s="10"/>
      <c r="K106" s="10"/>
      <c r="L106" s="10"/>
      <c r="M106" s="10">
        <v>1</v>
      </c>
      <c r="N106" s="10"/>
      <c r="O106" s="14"/>
      <c r="P106" s="10"/>
      <c r="Q106" s="77"/>
      <c r="R106" s="10"/>
      <c r="S106" s="14"/>
      <c r="T106" s="10"/>
      <c r="U106" s="77"/>
      <c r="V106" s="10"/>
      <c r="W106" s="10"/>
      <c r="X106" s="10"/>
      <c r="Y106" s="10"/>
      <c r="Z106" s="10"/>
      <c r="AA106" s="10"/>
      <c r="AB106" s="10"/>
      <c r="AC106" s="10"/>
      <c r="AD106" s="10"/>
      <c r="AE106" s="14">
        <f t="shared" si="2"/>
        <v>1</v>
      </c>
      <c r="AF106" s="219"/>
      <c r="AG106" s="219"/>
      <c r="AH106" s="242"/>
      <c r="AI106" s="235"/>
      <c r="AJ106" s="235"/>
      <c r="AK106" s="235"/>
      <c r="AL106" s="235"/>
      <c r="AM106" s="238"/>
      <c r="AN106" s="219"/>
      <c r="AO106" s="219"/>
      <c r="AP106" s="219"/>
      <c r="AQ106" s="242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8"/>
      <c r="BC106" s="219"/>
      <c r="BD106" s="219"/>
      <c r="BE106" s="219"/>
      <c r="BF106" s="232"/>
    </row>
    <row r="107" spans="1:62" ht="13.5" thickBot="1">
      <c r="A107" s="219"/>
      <c r="B107" s="211"/>
      <c r="C107" s="242"/>
      <c r="D107" s="68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4"/>
      <c r="P107" s="10"/>
      <c r="Q107" s="77"/>
      <c r="R107" s="10"/>
      <c r="S107" s="10"/>
      <c r="T107" s="27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4">
        <f t="shared" si="2"/>
        <v>0</v>
      </c>
      <c r="AF107" s="219"/>
      <c r="AG107" s="219"/>
      <c r="AH107" s="242"/>
      <c r="AI107" s="235"/>
      <c r="AJ107" s="235"/>
      <c r="AK107" s="235"/>
      <c r="AL107" s="235"/>
      <c r="AM107" s="238"/>
      <c r="AN107" s="219"/>
      <c r="AO107" s="219"/>
      <c r="AP107" s="219"/>
      <c r="AQ107" s="242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8"/>
      <c r="BC107" s="219"/>
      <c r="BD107" s="219"/>
      <c r="BE107" s="219"/>
      <c r="BF107" s="232"/>
      <c r="BG107" s="42"/>
      <c r="BH107" s="42"/>
      <c r="BI107" s="42"/>
      <c r="BJ107" s="42"/>
    </row>
    <row r="108" spans="1:62" ht="13.5" thickBot="1">
      <c r="A108" s="240"/>
      <c r="B108" s="212"/>
      <c r="C108" s="214"/>
      <c r="D108" s="8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68"/>
      <c r="Q108" s="143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14">
        <f t="shared" si="2"/>
        <v>0</v>
      </c>
      <c r="AF108" s="240"/>
      <c r="AG108" s="220"/>
      <c r="AH108" s="209"/>
      <c r="AI108" s="236"/>
      <c r="AJ108" s="236"/>
      <c r="AK108" s="236"/>
      <c r="AL108" s="236"/>
      <c r="AM108" s="239"/>
      <c r="AN108" s="240"/>
      <c r="AO108" s="220"/>
      <c r="AP108" s="220"/>
      <c r="AQ108" s="209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9"/>
      <c r="BC108" s="240"/>
      <c r="BD108" s="240"/>
      <c r="BE108" s="220"/>
      <c r="BF108" s="233"/>
      <c r="BG108" s="42"/>
      <c r="BH108" s="42"/>
      <c r="BI108" s="42"/>
      <c r="BJ108" s="42"/>
    </row>
    <row r="109" spans="1:62" ht="12.75" customHeight="1">
      <c r="A109" s="222">
        <v>23</v>
      </c>
      <c r="B109" s="210" t="s">
        <v>220</v>
      </c>
      <c r="C109" s="241" t="s">
        <v>102</v>
      </c>
      <c r="D109" s="30" t="s">
        <v>116</v>
      </c>
      <c r="E109" s="30"/>
      <c r="F109" s="85"/>
      <c r="G109" s="85"/>
      <c r="H109" s="85"/>
      <c r="I109" s="30"/>
      <c r="J109" s="85">
        <v>5</v>
      </c>
      <c r="K109" s="85"/>
      <c r="L109" s="30"/>
      <c r="M109" s="30">
        <v>5</v>
      </c>
      <c r="N109" s="30">
        <v>5</v>
      </c>
      <c r="O109" s="147">
        <v>5</v>
      </c>
      <c r="P109" s="30"/>
      <c r="Q109" s="86">
        <v>5</v>
      </c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14">
        <f t="shared" si="2"/>
        <v>25</v>
      </c>
      <c r="AF109" s="218">
        <f>AE109+AE110+AE111+AE112</f>
        <v>25</v>
      </c>
      <c r="AG109" s="218"/>
      <c r="AH109" s="241"/>
      <c r="AI109" s="234"/>
      <c r="AJ109" s="234"/>
      <c r="AK109" s="234"/>
      <c r="AL109" s="234"/>
      <c r="AM109" s="237"/>
      <c r="AN109" s="218">
        <f>AF109+AG109+AH109+AI109+AJ109+AK109+AM109+AL109</f>
        <v>25</v>
      </c>
      <c r="AO109" s="218">
        <v>22</v>
      </c>
      <c r="AP109" s="218">
        <f>AN109-AO109</f>
        <v>3</v>
      </c>
      <c r="AQ109" s="241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7"/>
      <c r="BC109" s="218">
        <f>AN109+AQ109+AR109+AS109+AT109+AU109+AV109+AW109+AX109+AY109+AZ109+BA109+BB109</f>
        <v>25</v>
      </c>
      <c r="BD109" s="218">
        <f>BC109-AO109</f>
        <v>3</v>
      </c>
      <c r="BE109" s="218"/>
      <c r="BF109" s="231"/>
      <c r="BG109" s="42"/>
      <c r="BH109" s="42"/>
      <c r="BI109" s="42"/>
      <c r="BJ109" s="42"/>
    </row>
    <row r="110" spans="1:62" ht="12.75">
      <c r="A110" s="222"/>
      <c r="B110" s="211"/>
      <c r="C110" s="24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4"/>
      <c r="P110" s="10"/>
      <c r="Q110" s="77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4">
        <f t="shared" si="2"/>
        <v>0</v>
      </c>
      <c r="AF110" s="219"/>
      <c r="AG110" s="219"/>
      <c r="AH110" s="242"/>
      <c r="AI110" s="235"/>
      <c r="AJ110" s="235"/>
      <c r="AK110" s="235"/>
      <c r="AL110" s="235"/>
      <c r="AM110" s="238"/>
      <c r="AN110" s="219"/>
      <c r="AO110" s="219"/>
      <c r="AP110" s="219"/>
      <c r="AQ110" s="242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8"/>
      <c r="BC110" s="219"/>
      <c r="BD110" s="219"/>
      <c r="BE110" s="219"/>
      <c r="BF110" s="232"/>
      <c r="BG110" s="42"/>
      <c r="BH110" s="42"/>
      <c r="BI110" s="42"/>
      <c r="BJ110" s="42"/>
    </row>
    <row r="111" spans="1:62" ht="12.75">
      <c r="A111" s="222"/>
      <c r="B111" s="211"/>
      <c r="C111" s="24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4"/>
      <c r="P111" s="10"/>
      <c r="Q111" s="77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4">
        <f t="shared" si="2"/>
        <v>0</v>
      </c>
      <c r="AF111" s="219"/>
      <c r="AG111" s="219"/>
      <c r="AH111" s="242"/>
      <c r="AI111" s="235"/>
      <c r="AJ111" s="235"/>
      <c r="AK111" s="235"/>
      <c r="AL111" s="235"/>
      <c r="AM111" s="238"/>
      <c r="AN111" s="219"/>
      <c r="AO111" s="219"/>
      <c r="AP111" s="219"/>
      <c r="AQ111" s="242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8"/>
      <c r="BC111" s="219"/>
      <c r="BD111" s="219"/>
      <c r="BE111" s="219"/>
      <c r="BF111" s="232"/>
      <c r="BG111" s="42"/>
      <c r="BH111" s="42"/>
      <c r="BI111" s="42"/>
      <c r="BJ111" s="42"/>
    </row>
    <row r="112" spans="1:62" ht="13.5" thickBot="1">
      <c r="A112" s="213"/>
      <c r="B112" s="212"/>
      <c r="C112" s="214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38"/>
      <c r="Q112" s="143"/>
      <c r="R112" s="68"/>
      <c r="S112" s="68"/>
      <c r="T112" s="3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14">
        <f t="shared" si="2"/>
        <v>0</v>
      </c>
      <c r="AF112" s="240"/>
      <c r="AG112" s="220"/>
      <c r="AH112" s="209"/>
      <c r="AI112" s="236"/>
      <c r="AJ112" s="236"/>
      <c r="AK112" s="236"/>
      <c r="AL112" s="236"/>
      <c r="AM112" s="239"/>
      <c r="AN112" s="240"/>
      <c r="AO112" s="220"/>
      <c r="AP112" s="220"/>
      <c r="AQ112" s="209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9"/>
      <c r="BC112" s="220"/>
      <c r="BD112" s="240"/>
      <c r="BE112" s="220"/>
      <c r="BF112" s="233"/>
      <c r="BG112" s="42"/>
      <c r="BH112" s="42"/>
      <c r="BI112" s="42"/>
      <c r="BJ112" s="42"/>
    </row>
    <row r="113" spans="1:62" s="93" customFormat="1" ht="12.75" customHeight="1" thickBot="1">
      <c r="A113" s="274"/>
      <c r="B113" s="276" t="s">
        <v>160</v>
      </c>
      <c r="C113" s="278" t="s">
        <v>91</v>
      </c>
      <c r="D113" s="140" t="s">
        <v>197</v>
      </c>
      <c r="E113" s="30" t="s">
        <v>116</v>
      </c>
      <c r="F113" s="30">
        <v>5</v>
      </c>
      <c r="G113" s="30"/>
      <c r="H113" s="30">
        <v>5</v>
      </c>
      <c r="I113" s="30"/>
      <c r="J113" s="30"/>
      <c r="K113" s="30"/>
      <c r="L113" s="30"/>
      <c r="M113" s="30"/>
      <c r="N113" s="30"/>
      <c r="O113" s="39"/>
      <c r="P113" s="27"/>
      <c r="Q113" s="86"/>
      <c r="R113" s="30"/>
      <c r="S113" s="39"/>
      <c r="T113" s="27"/>
      <c r="U113" s="86"/>
      <c r="V113" s="30"/>
      <c r="W113" s="30"/>
      <c r="X113" s="30"/>
      <c r="Y113" s="30"/>
      <c r="Z113" s="30"/>
      <c r="AA113" s="30"/>
      <c r="AB113" s="30"/>
      <c r="AC113" s="30"/>
      <c r="AD113" s="30"/>
      <c r="AE113" s="14">
        <f t="shared" si="2"/>
        <v>10</v>
      </c>
      <c r="AF113" s="221">
        <f>AE113+AE114+AE115+AE116</f>
        <v>10</v>
      </c>
      <c r="AG113" s="221"/>
      <c r="AH113" s="227"/>
      <c r="AI113" s="223"/>
      <c r="AJ113" s="223"/>
      <c r="AK113" s="223"/>
      <c r="AL113" s="223"/>
      <c r="AM113" s="225"/>
      <c r="AN113" s="229">
        <f>SUM(AF113:AM113)</f>
        <v>10</v>
      </c>
      <c r="AO113" s="221">
        <v>10</v>
      </c>
      <c r="AP113" s="221">
        <f>AN113-AO113</f>
        <v>0</v>
      </c>
      <c r="AQ113" s="227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5"/>
      <c r="BC113" s="221">
        <f>AN113+AQ113+AR113+AS113+AT113+AU113+AV113+AW113+AX113+AY113+AZ113+BA113+BB113</f>
        <v>10</v>
      </c>
      <c r="BD113" s="218">
        <f>BC113-AO113</f>
        <v>0</v>
      </c>
      <c r="BE113" s="221"/>
      <c r="BF113" s="221"/>
      <c r="BG113" s="72"/>
      <c r="BH113" s="59"/>
      <c r="BI113" s="59"/>
      <c r="BJ113" s="59"/>
    </row>
    <row r="114" spans="1:62" s="65" customFormat="1" ht="12.75" customHeight="1">
      <c r="A114" s="275"/>
      <c r="B114" s="277"/>
      <c r="C114" s="279"/>
      <c r="D114" s="141" t="s">
        <v>198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4"/>
      <c r="P114" s="27"/>
      <c r="Q114" s="77"/>
      <c r="R114" s="10"/>
      <c r="S114" s="10"/>
      <c r="T114" s="27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4">
        <f t="shared" si="2"/>
        <v>0</v>
      </c>
      <c r="AF114" s="222"/>
      <c r="AG114" s="222"/>
      <c r="AH114" s="228"/>
      <c r="AI114" s="224"/>
      <c r="AJ114" s="224"/>
      <c r="AK114" s="224"/>
      <c r="AL114" s="224"/>
      <c r="AM114" s="226"/>
      <c r="AN114" s="230"/>
      <c r="AO114" s="222"/>
      <c r="AP114" s="222"/>
      <c r="AQ114" s="228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6"/>
      <c r="BC114" s="222"/>
      <c r="BD114" s="219"/>
      <c r="BE114" s="222"/>
      <c r="BF114" s="222"/>
      <c r="BG114" s="41"/>
      <c r="BH114" s="41"/>
      <c r="BI114" s="41"/>
      <c r="BJ114" s="41"/>
    </row>
    <row r="115" spans="1:62" s="65" customFormat="1" ht="12.75" customHeight="1">
      <c r="A115" s="275"/>
      <c r="B115" s="277"/>
      <c r="C115" s="279"/>
      <c r="D115" s="166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8"/>
      <c r="Q115" s="143"/>
      <c r="R115" s="68"/>
      <c r="S115" s="68"/>
      <c r="T115" s="7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14">
        <f t="shared" si="2"/>
        <v>0</v>
      </c>
      <c r="AF115" s="222"/>
      <c r="AG115" s="222"/>
      <c r="AH115" s="228"/>
      <c r="AI115" s="224"/>
      <c r="AJ115" s="224"/>
      <c r="AK115" s="224"/>
      <c r="AL115" s="224"/>
      <c r="AM115" s="226"/>
      <c r="AN115" s="230"/>
      <c r="AO115" s="222"/>
      <c r="AP115" s="222"/>
      <c r="AQ115" s="228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6"/>
      <c r="BC115" s="222"/>
      <c r="BD115" s="219"/>
      <c r="BE115" s="222"/>
      <c r="BF115" s="222"/>
      <c r="BG115" s="41"/>
      <c r="BH115" s="41"/>
      <c r="BI115" s="41"/>
      <c r="BJ115" s="41"/>
    </row>
    <row r="116" spans="1:62" s="65" customFormat="1" ht="12.75" customHeight="1" thickBot="1">
      <c r="A116" s="275"/>
      <c r="B116" s="277"/>
      <c r="C116" s="279"/>
      <c r="D116" s="166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9">
        <f t="shared" si="2"/>
        <v>0</v>
      </c>
      <c r="AF116" s="222"/>
      <c r="AG116" s="222"/>
      <c r="AH116" s="228"/>
      <c r="AI116" s="224"/>
      <c r="AJ116" s="224"/>
      <c r="AK116" s="224"/>
      <c r="AL116" s="224"/>
      <c r="AM116" s="226"/>
      <c r="AN116" s="230"/>
      <c r="AO116" s="222"/>
      <c r="AP116" s="222"/>
      <c r="AQ116" s="228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6"/>
      <c r="BC116" s="222"/>
      <c r="BD116" s="220"/>
      <c r="BE116" s="222"/>
      <c r="BF116" s="222"/>
      <c r="BG116" s="41"/>
      <c r="BH116" s="41"/>
      <c r="BI116" s="41"/>
      <c r="BJ116" s="41"/>
    </row>
    <row r="117" spans="1:62" s="65" customFormat="1" ht="12.75" customHeight="1">
      <c r="A117" s="274"/>
      <c r="B117" s="276"/>
      <c r="C117" s="278"/>
      <c r="D117" s="140"/>
      <c r="E117" s="30"/>
      <c r="F117" s="85"/>
      <c r="G117" s="30"/>
      <c r="H117" s="30"/>
      <c r="I117" s="30"/>
      <c r="J117" s="30"/>
      <c r="K117" s="30"/>
      <c r="L117" s="30"/>
      <c r="M117" s="30"/>
      <c r="N117" s="30"/>
      <c r="O117" s="39"/>
      <c r="P117" s="27"/>
      <c r="Q117" s="86"/>
      <c r="R117" s="30"/>
      <c r="S117" s="39"/>
      <c r="T117" s="27"/>
      <c r="U117" s="86"/>
      <c r="V117" s="30"/>
      <c r="W117" s="30"/>
      <c r="X117" s="30"/>
      <c r="Y117" s="30"/>
      <c r="Z117" s="30"/>
      <c r="AA117" s="30"/>
      <c r="AB117" s="30"/>
      <c r="AC117" s="30"/>
      <c r="AD117" s="30"/>
      <c r="AE117" s="14"/>
      <c r="AF117" s="221"/>
      <c r="AG117" s="221"/>
      <c r="AH117" s="227"/>
      <c r="AI117" s="223"/>
      <c r="AJ117" s="223"/>
      <c r="AK117" s="223"/>
      <c r="AL117" s="223"/>
      <c r="AM117" s="225"/>
      <c r="AN117" s="229"/>
      <c r="AO117" s="221"/>
      <c r="AP117" s="221"/>
      <c r="AQ117" s="227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5"/>
      <c r="BC117" s="221"/>
      <c r="BD117" s="218"/>
      <c r="BE117" s="221"/>
      <c r="BF117" s="221"/>
      <c r="BG117" s="41"/>
      <c r="BH117" s="41"/>
      <c r="BI117" s="41"/>
      <c r="BJ117" s="41"/>
    </row>
    <row r="118" spans="1:62" s="65" customFormat="1" ht="12.75" customHeight="1">
      <c r="A118" s="275"/>
      <c r="B118" s="277"/>
      <c r="C118" s="279"/>
      <c r="D118" s="14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4"/>
      <c r="P118" s="27"/>
      <c r="Q118" s="77"/>
      <c r="R118" s="10"/>
      <c r="S118" s="10"/>
      <c r="T118" s="27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4"/>
      <c r="AF118" s="222"/>
      <c r="AG118" s="222"/>
      <c r="AH118" s="228"/>
      <c r="AI118" s="224"/>
      <c r="AJ118" s="224"/>
      <c r="AK118" s="224"/>
      <c r="AL118" s="224"/>
      <c r="AM118" s="226"/>
      <c r="AN118" s="230"/>
      <c r="AO118" s="222"/>
      <c r="AP118" s="222"/>
      <c r="AQ118" s="228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6"/>
      <c r="BC118" s="222"/>
      <c r="BD118" s="219"/>
      <c r="BE118" s="222"/>
      <c r="BF118" s="222"/>
      <c r="BG118" s="41"/>
      <c r="BH118" s="41"/>
      <c r="BI118" s="41"/>
      <c r="BJ118" s="41"/>
    </row>
    <row r="119" spans="1:62" s="65" customFormat="1" ht="12.75" customHeight="1">
      <c r="A119" s="275"/>
      <c r="B119" s="277"/>
      <c r="C119" s="279"/>
      <c r="D119" s="166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8"/>
      <c r="Q119" s="143"/>
      <c r="R119" s="68"/>
      <c r="S119" s="68"/>
      <c r="T119" s="7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14"/>
      <c r="AF119" s="222"/>
      <c r="AG119" s="222"/>
      <c r="AH119" s="228"/>
      <c r="AI119" s="224"/>
      <c r="AJ119" s="224"/>
      <c r="AK119" s="224"/>
      <c r="AL119" s="224"/>
      <c r="AM119" s="226"/>
      <c r="AN119" s="230"/>
      <c r="AO119" s="222"/>
      <c r="AP119" s="222"/>
      <c r="AQ119" s="228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6"/>
      <c r="BC119" s="222"/>
      <c r="BD119" s="219"/>
      <c r="BE119" s="222"/>
      <c r="BF119" s="222"/>
      <c r="BG119" s="41"/>
      <c r="BH119" s="41"/>
      <c r="BI119" s="41"/>
      <c r="BJ119" s="41"/>
    </row>
    <row r="120" spans="1:62" s="65" customFormat="1" ht="12.75" customHeight="1" thickBot="1">
      <c r="A120" s="275"/>
      <c r="B120" s="277"/>
      <c r="C120" s="279"/>
      <c r="D120" s="166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9"/>
      <c r="AF120" s="222"/>
      <c r="AG120" s="222"/>
      <c r="AH120" s="228"/>
      <c r="AI120" s="224"/>
      <c r="AJ120" s="224"/>
      <c r="AK120" s="224"/>
      <c r="AL120" s="224"/>
      <c r="AM120" s="226"/>
      <c r="AN120" s="230"/>
      <c r="AO120" s="222"/>
      <c r="AP120" s="222"/>
      <c r="AQ120" s="228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6"/>
      <c r="BC120" s="222"/>
      <c r="BD120" s="220"/>
      <c r="BE120" s="222"/>
      <c r="BF120" s="222"/>
      <c r="BG120" s="41"/>
      <c r="BH120" s="41"/>
      <c r="BI120" s="41"/>
      <c r="BJ120" s="41"/>
    </row>
    <row r="121" spans="1:62" s="118" customFormat="1" ht="76.5" customHeight="1" thickBot="1">
      <c r="A121" s="250" t="s">
        <v>90</v>
      </c>
      <c r="B121" s="251"/>
      <c r="C121" s="251"/>
      <c r="D121" s="251"/>
      <c r="E121" s="252"/>
      <c r="F121" s="89">
        <f>SUM(F13:F120)</f>
        <v>39</v>
      </c>
      <c r="G121" s="89">
        <f>SUM(G13:G120)</f>
        <v>31</v>
      </c>
      <c r="H121" s="89">
        <f aca="true" t="shared" si="3" ref="H121:BF121">SUM(H13:H120)</f>
        <v>31</v>
      </c>
      <c r="I121" s="89">
        <f t="shared" si="3"/>
        <v>40</v>
      </c>
      <c r="J121" s="89">
        <f t="shared" si="3"/>
        <v>32</v>
      </c>
      <c r="K121" s="89">
        <f t="shared" si="3"/>
        <v>29</v>
      </c>
      <c r="L121" s="89">
        <f t="shared" si="3"/>
        <v>0</v>
      </c>
      <c r="M121" s="89">
        <f t="shared" si="3"/>
        <v>34</v>
      </c>
      <c r="N121" s="89">
        <f t="shared" si="3"/>
        <v>41</v>
      </c>
      <c r="O121" s="89">
        <f t="shared" si="3"/>
        <v>34</v>
      </c>
      <c r="P121" s="89">
        <f t="shared" si="3"/>
        <v>0</v>
      </c>
      <c r="Q121" s="89">
        <f t="shared" si="3"/>
        <v>32</v>
      </c>
      <c r="R121" s="89">
        <f t="shared" si="3"/>
        <v>34</v>
      </c>
      <c r="S121" s="89">
        <f t="shared" si="3"/>
        <v>42</v>
      </c>
      <c r="T121" s="89">
        <f t="shared" si="3"/>
        <v>0</v>
      </c>
      <c r="U121" s="89">
        <f t="shared" si="3"/>
        <v>0</v>
      </c>
      <c r="V121" s="89">
        <f t="shared" si="3"/>
        <v>0</v>
      </c>
      <c r="W121" s="89">
        <f t="shared" si="3"/>
        <v>0</v>
      </c>
      <c r="X121" s="89">
        <f t="shared" si="3"/>
        <v>0</v>
      </c>
      <c r="Y121" s="89">
        <f t="shared" si="3"/>
        <v>0</v>
      </c>
      <c r="Z121" s="89">
        <f t="shared" si="3"/>
        <v>0</v>
      </c>
      <c r="AA121" s="89">
        <f t="shared" si="3"/>
        <v>0</v>
      </c>
      <c r="AB121" s="89">
        <f t="shared" si="3"/>
        <v>0</v>
      </c>
      <c r="AC121" s="89">
        <f t="shared" si="3"/>
        <v>0</v>
      </c>
      <c r="AD121" s="89">
        <f t="shared" si="3"/>
        <v>22</v>
      </c>
      <c r="AE121" s="89">
        <f t="shared" si="3"/>
        <v>441</v>
      </c>
      <c r="AF121" s="89">
        <f t="shared" si="3"/>
        <v>441</v>
      </c>
      <c r="AG121" s="89">
        <f t="shared" si="3"/>
        <v>19</v>
      </c>
      <c r="AH121" s="89">
        <f t="shared" si="3"/>
        <v>11</v>
      </c>
      <c r="AI121" s="89">
        <f t="shared" si="3"/>
        <v>8</v>
      </c>
      <c r="AJ121" s="89">
        <f t="shared" si="3"/>
        <v>10</v>
      </c>
      <c r="AK121" s="89">
        <f t="shared" si="3"/>
        <v>0</v>
      </c>
      <c r="AL121" s="89">
        <f t="shared" si="3"/>
        <v>14</v>
      </c>
      <c r="AM121" s="89">
        <f t="shared" si="3"/>
        <v>0</v>
      </c>
      <c r="AN121" s="89">
        <f t="shared" si="3"/>
        <v>503</v>
      </c>
      <c r="AO121" s="89">
        <f t="shared" si="3"/>
        <v>470</v>
      </c>
      <c r="AP121" s="89">
        <f t="shared" si="3"/>
        <v>33</v>
      </c>
      <c r="AQ121" s="89">
        <f t="shared" si="3"/>
        <v>0</v>
      </c>
      <c r="AR121" s="89">
        <f t="shared" si="3"/>
        <v>2</v>
      </c>
      <c r="AS121" s="89">
        <f t="shared" si="3"/>
        <v>0</v>
      </c>
      <c r="AT121" s="89">
        <f t="shared" si="3"/>
        <v>1</v>
      </c>
      <c r="AU121" s="89">
        <f t="shared" si="3"/>
        <v>0</v>
      </c>
      <c r="AV121" s="89">
        <f t="shared" si="3"/>
        <v>0</v>
      </c>
      <c r="AW121" s="89">
        <f t="shared" si="3"/>
        <v>0</v>
      </c>
      <c r="AX121" s="89">
        <f t="shared" si="3"/>
        <v>0</v>
      </c>
      <c r="AY121" s="89">
        <f t="shared" si="3"/>
        <v>0</v>
      </c>
      <c r="AZ121" s="89">
        <f t="shared" si="3"/>
        <v>0</v>
      </c>
      <c r="BA121" s="89">
        <f t="shared" si="3"/>
        <v>0</v>
      </c>
      <c r="BB121" s="89">
        <f t="shared" si="3"/>
        <v>0</v>
      </c>
      <c r="BC121" s="89">
        <f t="shared" si="3"/>
        <v>506</v>
      </c>
      <c r="BD121" s="89">
        <f t="shared" si="3"/>
        <v>36</v>
      </c>
      <c r="BE121" s="89">
        <f t="shared" si="3"/>
        <v>0</v>
      </c>
      <c r="BF121" s="89">
        <f t="shared" si="3"/>
        <v>0</v>
      </c>
      <c r="BG121" s="117"/>
      <c r="BH121" s="176">
        <f>(BC121-AG121)+(BC169-AH169)+(BC186-AG186)</f>
        <v>1158</v>
      </c>
      <c r="BI121" s="117"/>
      <c r="BJ121" s="117"/>
    </row>
    <row r="122" spans="1:63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>
        <v>521</v>
      </c>
      <c r="BI122" s="41"/>
      <c r="BJ122" s="41"/>
      <c r="BK122" s="65"/>
    </row>
    <row r="123" spans="1:63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>
        <v>601</v>
      </c>
      <c r="BI123" s="41"/>
      <c r="BJ123" s="41"/>
      <c r="BK123" s="65"/>
    </row>
    <row r="124" spans="1:63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>
        <v>84</v>
      </c>
      <c r="BI124" s="41"/>
      <c r="BJ124" s="41"/>
      <c r="BK124" s="65"/>
    </row>
    <row r="125" spans="1:63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6"/>
      <c r="AG125" s="16"/>
      <c r="AH125" s="199" t="s">
        <v>60</v>
      </c>
      <c r="AI125" s="199"/>
      <c r="AJ125" s="199"/>
      <c r="AK125" s="199"/>
      <c r="AL125" s="199"/>
      <c r="AM125" s="199"/>
      <c r="AN125" s="16"/>
      <c r="AO125" s="16"/>
      <c r="AP125" s="16"/>
      <c r="AQ125" s="199" t="s">
        <v>60</v>
      </c>
      <c r="AR125" s="199"/>
      <c r="AS125" s="199"/>
      <c r="AT125" s="199"/>
      <c r="AU125" s="199"/>
      <c r="AV125" s="199"/>
      <c r="AW125" s="217"/>
      <c r="AX125" s="217"/>
      <c r="AY125" s="217"/>
      <c r="AZ125" s="217"/>
      <c r="BA125" s="217"/>
      <c r="BB125" s="217"/>
      <c r="BC125" s="16"/>
      <c r="BD125" s="16"/>
      <c r="BE125" s="16"/>
      <c r="BF125" s="20"/>
      <c r="BG125" s="41"/>
      <c r="BH125" s="41">
        <f>SUM(BH122:BH124)</f>
        <v>1206</v>
      </c>
      <c r="BI125" s="41"/>
      <c r="BJ125" s="41"/>
      <c r="BK125" s="65"/>
    </row>
    <row r="126" spans="1:63" ht="12.75">
      <c r="A126" s="194" t="s">
        <v>255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5"/>
      <c r="AF126" s="200" t="s">
        <v>58</v>
      </c>
      <c r="AG126" s="200" t="s">
        <v>59</v>
      </c>
      <c r="AH126" s="199"/>
      <c r="AI126" s="199"/>
      <c r="AJ126" s="199"/>
      <c r="AK126" s="199"/>
      <c r="AL126" s="199"/>
      <c r="AM126" s="199"/>
      <c r="AN126" s="200" t="s">
        <v>66</v>
      </c>
      <c r="AO126" s="200" t="s">
        <v>67</v>
      </c>
      <c r="AP126" s="200" t="s">
        <v>68</v>
      </c>
      <c r="AQ126" s="199"/>
      <c r="AR126" s="199"/>
      <c r="AS126" s="199"/>
      <c r="AT126" s="199"/>
      <c r="AU126" s="199"/>
      <c r="AV126" s="199"/>
      <c r="AW126" s="217"/>
      <c r="AX126" s="217"/>
      <c r="AY126" s="217"/>
      <c r="AZ126" s="217"/>
      <c r="BA126" s="217"/>
      <c r="BB126" s="217"/>
      <c r="BC126" s="208" t="s">
        <v>70</v>
      </c>
      <c r="BD126" s="208" t="s">
        <v>71</v>
      </c>
      <c r="BE126" s="182" t="s">
        <v>72</v>
      </c>
      <c r="BF126" s="183" t="s">
        <v>73</v>
      </c>
      <c r="BG126" s="41"/>
      <c r="BH126" s="41"/>
      <c r="BI126" s="41"/>
      <c r="BJ126" s="41"/>
      <c r="BK126" s="65"/>
    </row>
    <row r="127" spans="1:63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200"/>
      <c r="AG127" s="200"/>
      <c r="AH127" s="199"/>
      <c r="AI127" s="199"/>
      <c r="AJ127" s="199"/>
      <c r="AK127" s="199"/>
      <c r="AL127" s="199"/>
      <c r="AM127" s="199"/>
      <c r="AN127" s="200"/>
      <c r="AO127" s="200"/>
      <c r="AP127" s="200"/>
      <c r="AQ127" s="199"/>
      <c r="AR127" s="199"/>
      <c r="AS127" s="199"/>
      <c r="AT127" s="199"/>
      <c r="AU127" s="199"/>
      <c r="AV127" s="199"/>
      <c r="AW127" s="217"/>
      <c r="AX127" s="217"/>
      <c r="AY127" s="217"/>
      <c r="AZ127" s="217"/>
      <c r="BA127" s="217"/>
      <c r="BB127" s="217"/>
      <c r="BC127" s="208"/>
      <c r="BD127" s="208"/>
      <c r="BE127" s="182"/>
      <c r="BF127" s="184"/>
      <c r="BG127" s="41"/>
      <c r="BH127" s="41"/>
      <c r="BI127" s="41"/>
      <c r="BJ127" s="41"/>
      <c r="BK127" s="65"/>
    </row>
    <row r="128" spans="1:63" ht="12.75">
      <c r="A128" s="194" t="s">
        <v>41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5"/>
      <c r="AF128" s="200"/>
      <c r="AG128" s="200"/>
      <c r="AH128" s="199"/>
      <c r="AI128" s="199"/>
      <c r="AJ128" s="199"/>
      <c r="AK128" s="199"/>
      <c r="AL128" s="199"/>
      <c r="AM128" s="199"/>
      <c r="AN128" s="200"/>
      <c r="AO128" s="200"/>
      <c r="AP128" s="200"/>
      <c r="AQ128" s="199"/>
      <c r="AR128" s="199"/>
      <c r="AS128" s="199"/>
      <c r="AT128" s="199"/>
      <c r="AU128" s="199"/>
      <c r="AV128" s="199"/>
      <c r="AW128" s="217"/>
      <c r="AX128" s="217"/>
      <c r="AY128" s="217"/>
      <c r="AZ128" s="217"/>
      <c r="BA128" s="217"/>
      <c r="BB128" s="217"/>
      <c r="BC128" s="208"/>
      <c r="BD128" s="208"/>
      <c r="BE128" s="182"/>
      <c r="BF128" s="184"/>
      <c r="BG128" s="41"/>
      <c r="BH128" s="41"/>
      <c r="BI128" s="41"/>
      <c r="BJ128" s="41"/>
      <c r="BK128" s="65"/>
    </row>
    <row r="129" spans="1:63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200"/>
      <c r="AG129" s="200"/>
      <c r="AH129" s="200" t="s">
        <v>61</v>
      </c>
      <c r="AI129" s="200" t="s">
        <v>62</v>
      </c>
      <c r="AJ129" s="200" t="s">
        <v>69</v>
      </c>
      <c r="AK129" s="200" t="s">
        <v>64</v>
      </c>
      <c r="AL129" s="200" t="s">
        <v>65</v>
      </c>
      <c r="AM129" s="200" t="s">
        <v>165</v>
      </c>
      <c r="AN129" s="200"/>
      <c r="AO129" s="200"/>
      <c r="AP129" s="200"/>
      <c r="AQ129" s="200" t="s">
        <v>61</v>
      </c>
      <c r="AR129" s="200" t="s">
        <v>62</v>
      </c>
      <c r="AS129" s="200" t="s">
        <v>63</v>
      </c>
      <c r="AT129" s="200" t="s">
        <v>64</v>
      </c>
      <c r="AU129" s="200" t="s">
        <v>69</v>
      </c>
      <c r="AV129" s="200" t="s">
        <v>29</v>
      </c>
      <c r="AW129" s="201" t="s">
        <v>165</v>
      </c>
      <c r="AX129" s="207"/>
      <c r="AY129" s="207"/>
      <c r="AZ129" s="207"/>
      <c r="BA129" s="207"/>
      <c r="BB129" s="207"/>
      <c r="BC129" s="208"/>
      <c r="BD129" s="208"/>
      <c r="BE129" s="182"/>
      <c r="BF129" s="184"/>
      <c r="BG129" s="41"/>
      <c r="BH129" s="41"/>
      <c r="BI129" s="41"/>
      <c r="BJ129" s="41"/>
      <c r="BK129" s="65"/>
    </row>
    <row r="130" spans="1:63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2"/>
      <c r="AX130" s="207"/>
      <c r="AY130" s="207"/>
      <c r="AZ130" s="207"/>
      <c r="BA130" s="207"/>
      <c r="BB130" s="207"/>
      <c r="BC130" s="208"/>
      <c r="BD130" s="208"/>
      <c r="BE130" s="182"/>
      <c r="BF130" s="184"/>
      <c r="BG130" s="41"/>
      <c r="BH130" s="41"/>
      <c r="BI130" s="41"/>
      <c r="BJ130" s="41"/>
      <c r="BK130" s="65"/>
    </row>
    <row r="131" spans="1:63" ht="9.75" customHeight="1">
      <c r="A131" s="17"/>
      <c r="B131" s="17"/>
      <c r="C131" s="18" t="s">
        <v>132</v>
      </c>
      <c r="D131" s="19" t="s">
        <v>133</v>
      </c>
      <c r="E131" s="19"/>
      <c r="F131" s="17" t="s">
        <v>42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83" t="s">
        <v>142</v>
      </c>
      <c r="Z131" s="17"/>
      <c r="AA131" s="17"/>
      <c r="AB131" s="17"/>
      <c r="AC131" s="17"/>
      <c r="AD131" s="17"/>
      <c r="AE131" s="17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2"/>
      <c r="AX131" s="207"/>
      <c r="AY131" s="207"/>
      <c r="AZ131" s="207"/>
      <c r="BA131" s="207"/>
      <c r="BB131" s="207"/>
      <c r="BC131" s="208"/>
      <c r="BD131" s="208"/>
      <c r="BE131" s="182"/>
      <c r="BF131" s="184"/>
      <c r="BG131" s="41"/>
      <c r="BH131" s="41"/>
      <c r="BI131" s="41"/>
      <c r="BJ131" s="41"/>
      <c r="BK131" s="65"/>
    </row>
    <row r="132" spans="1:63" ht="12.75">
      <c r="A132" s="17"/>
      <c r="B132" s="17"/>
      <c r="C132" s="17"/>
      <c r="D132" s="17"/>
      <c r="E132" s="17"/>
      <c r="F132" s="22"/>
      <c r="G132" s="80" t="s">
        <v>74</v>
      </c>
      <c r="H132" s="81"/>
      <c r="I132" s="22"/>
      <c r="J132" s="80" t="s">
        <v>75</v>
      </c>
      <c r="K132" s="81"/>
      <c r="L132" s="135"/>
      <c r="M132" s="22"/>
      <c r="N132" s="80" t="s">
        <v>76</v>
      </c>
      <c r="O132" s="81"/>
      <c r="P132" s="80"/>
      <c r="Q132" s="22"/>
      <c r="R132" s="80" t="s">
        <v>77</v>
      </c>
      <c r="S132" s="81"/>
      <c r="T132" s="17"/>
      <c r="U132" s="17"/>
      <c r="V132" s="17"/>
      <c r="W132" s="17"/>
      <c r="X132" s="17"/>
      <c r="Y132" s="184"/>
      <c r="Z132" s="17"/>
      <c r="AA132" s="17"/>
      <c r="AB132" s="17"/>
      <c r="AC132" s="17"/>
      <c r="AD132" s="17"/>
      <c r="AE132" s="17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2"/>
      <c r="AX132" s="207"/>
      <c r="AY132" s="207"/>
      <c r="AZ132" s="207"/>
      <c r="BA132" s="207"/>
      <c r="BB132" s="207"/>
      <c r="BC132" s="208"/>
      <c r="BD132" s="208"/>
      <c r="BE132" s="182"/>
      <c r="BF132" s="184"/>
      <c r="BG132" s="41"/>
      <c r="BH132" s="41"/>
      <c r="BI132" s="41"/>
      <c r="BJ132" s="41"/>
      <c r="BK132" s="65"/>
    </row>
    <row r="133" spans="1:63" ht="10.5" customHeight="1">
      <c r="A133" s="198" t="s">
        <v>46</v>
      </c>
      <c r="B133" s="217" t="s">
        <v>52</v>
      </c>
      <c r="C133" s="197"/>
      <c r="D133" s="215" t="s">
        <v>54</v>
      </c>
      <c r="E133" s="20" t="s">
        <v>47</v>
      </c>
      <c r="F133" s="20" t="s">
        <v>44</v>
      </c>
      <c r="G133" s="20" t="s">
        <v>56</v>
      </c>
      <c r="H133" s="20" t="s">
        <v>57</v>
      </c>
      <c r="I133" s="20" t="s">
        <v>44</v>
      </c>
      <c r="J133" s="20" t="s">
        <v>56</v>
      </c>
      <c r="K133" s="20" t="s">
        <v>57</v>
      </c>
      <c r="L133" s="20" t="s">
        <v>182</v>
      </c>
      <c r="M133" s="20" t="s">
        <v>44</v>
      </c>
      <c r="N133" s="20" t="s">
        <v>56</v>
      </c>
      <c r="O133" s="20" t="s">
        <v>57</v>
      </c>
      <c r="P133" s="20" t="s">
        <v>182</v>
      </c>
      <c r="Q133" s="20" t="s">
        <v>44</v>
      </c>
      <c r="R133" s="20" t="s">
        <v>56</v>
      </c>
      <c r="S133" s="20" t="s">
        <v>57</v>
      </c>
      <c r="T133" s="20" t="s">
        <v>182</v>
      </c>
      <c r="U133" s="20"/>
      <c r="V133" s="20"/>
      <c r="W133" s="20"/>
      <c r="X133" s="22"/>
      <c r="Y133" s="184"/>
      <c r="Z133" s="81"/>
      <c r="AA133" s="20"/>
      <c r="AB133" s="20"/>
      <c r="AC133" s="20"/>
      <c r="AD133" s="20"/>
      <c r="AE133" s="22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2"/>
      <c r="AX133" s="207"/>
      <c r="AY133" s="207"/>
      <c r="AZ133" s="207"/>
      <c r="BA133" s="207"/>
      <c r="BB133" s="207"/>
      <c r="BC133" s="208"/>
      <c r="BD133" s="208"/>
      <c r="BE133" s="182"/>
      <c r="BF133" s="184"/>
      <c r="BG133" s="41"/>
      <c r="BH133" s="41"/>
      <c r="BI133" s="41"/>
      <c r="BJ133" s="41"/>
      <c r="BK133" s="65"/>
    </row>
    <row r="134" spans="1:63" ht="31.5" customHeight="1" thickBot="1">
      <c r="A134" s="198"/>
      <c r="B134" s="217"/>
      <c r="C134" s="197"/>
      <c r="D134" s="216"/>
      <c r="E134" s="52" t="s">
        <v>48</v>
      </c>
      <c r="F134" s="109">
        <v>22.5</v>
      </c>
      <c r="G134" s="109">
        <v>22.5</v>
      </c>
      <c r="H134" s="109">
        <v>22.5</v>
      </c>
      <c r="I134" s="109">
        <v>21</v>
      </c>
      <c r="J134" s="109">
        <v>21</v>
      </c>
      <c r="K134" s="109"/>
      <c r="L134" s="109">
        <v>35</v>
      </c>
      <c r="M134" s="109">
        <v>21</v>
      </c>
      <c r="N134" s="109">
        <v>21</v>
      </c>
      <c r="O134" s="109">
        <v>21</v>
      </c>
      <c r="P134" s="109"/>
      <c r="Q134" s="109">
        <v>24.5</v>
      </c>
      <c r="R134" s="109">
        <v>24.5</v>
      </c>
      <c r="S134" s="109">
        <v>24.5</v>
      </c>
      <c r="T134" s="20">
        <v>38.5</v>
      </c>
      <c r="U134" s="20"/>
      <c r="V134" s="20"/>
      <c r="W134" s="20"/>
      <c r="X134" s="22"/>
      <c r="Y134" s="185"/>
      <c r="Z134" s="81"/>
      <c r="AA134" s="20"/>
      <c r="AB134" s="20"/>
      <c r="AC134" s="20"/>
      <c r="AD134" s="20"/>
      <c r="AE134" s="22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2"/>
      <c r="AX134" s="207"/>
      <c r="AY134" s="207"/>
      <c r="AZ134" s="207"/>
      <c r="BA134" s="207"/>
      <c r="BB134" s="207"/>
      <c r="BC134" s="208"/>
      <c r="BD134" s="208"/>
      <c r="BE134" s="182"/>
      <c r="BF134" s="184"/>
      <c r="BG134" s="41"/>
      <c r="BH134" s="41"/>
      <c r="BI134" s="41"/>
      <c r="BJ134" s="41"/>
      <c r="BK134" s="65"/>
    </row>
    <row r="135" spans="1:62" s="119" customFormat="1" ht="39" thickBot="1">
      <c r="A135" s="198"/>
      <c r="B135" s="106" t="s">
        <v>49</v>
      </c>
      <c r="C135" s="52" t="s">
        <v>53</v>
      </c>
      <c r="D135" s="120" t="s">
        <v>50</v>
      </c>
      <c r="E135" s="121" t="s">
        <v>51</v>
      </c>
      <c r="F135" s="122"/>
      <c r="G135" s="108"/>
      <c r="H135" s="108"/>
      <c r="I135" s="108"/>
      <c r="J135" s="108"/>
      <c r="K135" s="108"/>
      <c r="L135" s="108"/>
      <c r="M135" s="108"/>
      <c r="N135" s="108"/>
      <c r="O135" s="266" t="s">
        <v>55</v>
      </c>
      <c r="P135" s="266"/>
      <c r="Q135" s="266"/>
      <c r="R135" s="266"/>
      <c r="S135" s="266"/>
      <c r="T135" s="266"/>
      <c r="U135" s="266"/>
      <c r="V135" s="266"/>
      <c r="W135" s="266"/>
      <c r="X135" s="266"/>
      <c r="Y135" s="108"/>
      <c r="Z135" s="108"/>
      <c r="AA135" s="108"/>
      <c r="AB135" s="108"/>
      <c r="AC135" s="108"/>
      <c r="AD135" s="108"/>
      <c r="AE135" s="123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3"/>
      <c r="AX135" s="207"/>
      <c r="AY135" s="207"/>
      <c r="AZ135" s="207"/>
      <c r="BA135" s="207"/>
      <c r="BB135" s="207"/>
      <c r="BC135" s="208"/>
      <c r="BD135" s="208"/>
      <c r="BE135" s="182"/>
      <c r="BF135" s="264"/>
      <c r="BG135" s="74"/>
      <c r="BH135" s="74"/>
      <c r="BI135" s="74"/>
      <c r="BJ135" s="74"/>
    </row>
    <row r="136" spans="1:62" s="118" customFormat="1" ht="13.5" thickBot="1">
      <c r="A136" s="107">
        <v>1</v>
      </c>
      <c r="B136" s="107">
        <v>2</v>
      </c>
      <c r="C136" s="107">
        <v>3</v>
      </c>
      <c r="D136" s="107">
        <v>4</v>
      </c>
      <c r="E136" s="124">
        <v>5</v>
      </c>
      <c r="F136" s="273">
        <v>6</v>
      </c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107">
        <v>7</v>
      </c>
      <c r="AG136" s="107">
        <v>8</v>
      </c>
      <c r="AH136" s="265">
        <v>9</v>
      </c>
      <c r="AI136" s="265"/>
      <c r="AJ136" s="265"/>
      <c r="AK136" s="265"/>
      <c r="AL136" s="265"/>
      <c r="AM136" s="265"/>
      <c r="AN136" s="107">
        <v>10</v>
      </c>
      <c r="AO136" s="107">
        <v>11</v>
      </c>
      <c r="AP136" s="107">
        <v>12</v>
      </c>
      <c r="AQ136" s="265">
        <v>13</v>
      </c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107">
        <v>14</v>
      </c>
      <c r="BD136" s="107">
        <v>15</v>
      </c>
      <c r="BE136" s="107">
        <v>16</v>
      </c>
      <c r="BF136" s="107">
        <v>17</v>
      </c>
      <c r="BG136" s="117"/>
      <c r="BH136" s="117"/>
      <c r="BI136" s="117"/>
      <c r="BJ136" s="117"/>
    </row>
    <row r="137" spans="1:62" s="118" customFormat="1" ht="39" thickBot="1">
      <c r="A137" s="87" t="s">
        <v>216</v>
      </c>
      <c r="B137" s="94" t="s">
        <v>134</v>
      </c>
      <c r="C137" s="88" t="s">
        <v>91</v>
      </c>
      <c r="D137" s="94" t="s">
        <v>138</v>
      </c>
      <c r="E137" s="95" t="s">
        <v>176</v>
      </c>
      <c r="F137" s="105">
        <v>11</v>
      </c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>
        <v>10.5</v>
      </c>
      <c r="Z137" s="88"/>
      <c r="AA137" s="88"/>
      <c r="AB137" s="88"/>
      <c r="AC137" s="88"/>
      <c r="AD137" s="88"/>
      <c r="AE137" s="95"/>
      <c r="AF137" s="66">
        <f>SUM(F137:AE137)</f>
        <v>21.5</v>
      </c>
      <c r="AG137" s="66"/>
      <c r="AH137" s="102"/>
      <c r="AI137" s="103"/>
      <c r="AJ137" s="103"/>
      <c r="AK137" s="103"/>
      <c r="AL137" s="103">
        <v>1</v>
      </c>
      <c r="AM137" s="104"/>
      <c r="AN137" s="66">
        <f>SUM(AF137:AM137)</f>
        <v>22.5</v>
      </c>
      <c r="AO137" s="66">
        <v>22.5</v>
      </c>
      <c r="AP137" s="66">
        <f>AN137-AO137</f>
        <v>0</v>
      </c>
      <c r="AQ137" s="102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4"/>
      <c r="BC137" s="66">
        <f>AN137+AQ137+AR137+AS137+AT137+AU137+AV137+AW137+AX137+AY137+AZ137+BA137+BB137</f>
        <v>22.5</v>
      </c>
      <c r="BD137" s="66">
        <f>BC137-AO137</f>
        <v>0</v>
      </c>
      <c r="BE137" s="66"/>
      <c r="BF137" s="67"/>
      <c r="BG137" s="117"/>
      <c r="BH137" s="117"/>
      <c r="BI137" s="117"/>
      <c r="BJ137" s="117"/>
    </row>
    <row r="138" spans="1:62" s="118" customFormat="1" ht="39" thickBot="1">
      <c r="A138" s="87">
        <v>25</v>
      </c>
      <c r="B138" s="94" t="s">
        <v>135</v>
      </c>
      <c r="C138" s="88" t="s">
        <v>91</v>
      </c>
      <c r="D138" s="94" t="s">
        <v>139</v>
      </c>
      <c r="E138" s="95" t="s">
        <v>176</v>
      </c>
      <c r="F138" s="105">
        <v>12</v>
      </c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127"/>
      <c r="R138" s="127"/>
      <c r="S138" s="127"/>
      <c r="T138" s="88"/>
      <c r="U138" s="88"/>
      <c r="V138" s="88"/>
      <c r="W138" s="88"/>
      <c r="X138" s="88"/>
      <c r="Y138" s="88">
        <v>10.5</v>
      </c>
      <c r="Z138" s="88"/>
      <c r="AA138" s="88"/>
      <c r="AB138" s="88"/>
      <c r="AC138" s="88"/>
      <c r="AD138" s="88"/>
      <c r="AE138" s="95"/>
      <c r="AF138" s="66">
        <f>SUM(F138:AE138)</f>
        <v>22.5</v>
      </c>
      <c r="AG138" s="66"/>
      <c r="AH138" s="102"/>
      <c r="AI138" s="103"/>
      <c r="AJ138" s="103"/>
      <c r="AK138" s="103"/>
      <c r="AL138" s="103"/>
      <c r="AM138" s="104"/>
      <c r="AN138" s="66">
        <f aca="true" t="shared" si="4" ref="AN138:AN158">SUM(AF138:AM138)</f>
        <v>22.5</v>
      </c>
      <c r="AO138" s="66">
        <v>22.5</v>
      </c>
      <c r="AP138" s="66">
        <f>AN138-AO138</f>
        <v>0</v>
      </c>
      <c r="AQ138" s="102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4"/>
      <c r="BC138" s="66">
        <f>AN138+AQ138+AR138+AS138+AT138+AU138+AV138+AW138+AX138+AY138+AZ138+BA138+BB138</f>
        <v>22.5</v>
      </c>
      <c r="BD138" s="66">
        <f aca="true" t="shared" si="5" ref="BD138:BD158">BC138-AO138</f>
        <v>0</v>
      </c>
      <c r="BE138" s="66"/>
      <c r="BF138" s="67"/>
      <c r="BG138" s="117"/>
      <c r="BH138" s="117"/>
      <c r="BI138" s="117"/>
      <c r="BJ138" s="117"/>
    </row>
    <row r="139" spans="1:62" s="118" customFormat="1" ht="39" thickBot="1">
      <c r="A139" s="87">
        <v>26</v>
      </c>
      <c r="B139" s="94" t="s">
        <v>136</v>
      </c>
      <c r="C139" s="88" t="s">
        <v>91</v>
      </c>
      <c r="D139" s="94" t="s">
        <v>140</v>
      </c>
      <c r="E139" s="95" t="s">
        <v>141</v>
      </c>
      <c r="F139" s="105"/>
      <c r="G139" s="88">
        <v>11</v>
      </c>
      <c r="H139" s="88"/>
      <c r="I139" s="88"/>
      <c r="J139" s="88"/>
      <c r="K139" s="88"/>
      <c r="L139" s="88"/>
      <c r="M139" s="88"/>
      <c r="N139" s="88"/>
      <c r="O139" s="88">
        <v>2</v>
      </c>
      <c r="P139" s="88"/>
      <c r="Q139" s="88"/>
      <c r="R139" s="88"/>
      <c r="S139" s="88"/>
      <c r="T139" s="88"/>
      <c r="U139" s="88"/>
      <c r="V139" s="88"/>
      <c r="W139" s="88"/>
      <c r="X139" s="88"/>
      <c r="Y139" s="125">
        <v>10</v>
      </c>
      <c r="Z139" s="125"/>
      <c r="AA139" s="88"/>
      <c r="AB139" s="88"/>
      <c r="AC139" s="88"/>
      <c r="AD139" s="88"/>
      <c r="AE139" s="101"/>
      <c r="AF139" s="66">
        <f>SUM(F139:AE139)</f>
        <v>23</v>
      </c>
      <c r="AG139" s="66"/>
      <c r="AH139" s="102"/>
      <c r="AI139" s="103"/>
      <c r="AJ139" s="103"/>
      <c r="AK139" s="103"/>
      <c r="AL139" s="103">
        <v>1</v>
      </c>
      <c r="AM139" s="104"/>
      <c r="AN139" s="66">
        <f>SUM(AF139:AM139)</f>
        <v>24</v>
      </c>
      <c r="AO139" s="66">
        <v>22.5</v>
      </c>
      <c r="AP139" s="66">
        <f aca="true" t="shared" si="6" ref="AP139:AP160">AN139-AO139</f>
        <v>1.5</v>
      </c>
      <c r="AQ139" s="102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4"/>
      <c r="BC139" s="66">
        <f>AN139+AQ139+AR139+AS139+AT139+AU139+AV139+AW139+AX139+AY139+AZ139+BA139+BB139</f>
        <v>24</v>
      </c>
      <c r="BD139" s="66">
        <f t="shared" si="5"/>
        <v>1.5</v>
      </c>
      <c r="BE139" s="66"/>
      <c r="BF139" s="67"/>
      <c r="BG139" s="117"/>
      <c r="BH139" s="117"/>
      <c r="BI139" s="117"/>
      <c r="BJ139" s="117"/>
    </row>
    <row r="140" spans="1:62" s="118" customFormat="1" ht="34.5" customHeight="1" thickBot="1">
      <c r="A140" s="87">
        <v>27</v>
      </c>
      <c r="B140" s="94" t="s">
        <v>137</v>
      </c>
      <c r="C140" s="88" t="s">
        <v>91</v>
      </c>
      <c r="D140" s="94" t="s">
        <v>140</v>
      </c>
      <c r="E140" s="95" t="s">
        <v>141</v>
      </c>
      <c r="F140" s="105"/>
      <c r="G140" s="88">
        <v>12</v>
      </c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>
        <v>11</v>
      </c>
      <c r="Z140" s="88"/>
      <c r="AA140" s="88"/>
      <c r="AB140" s="88"/>
      <c r="AC140" s="88"/>
      <c r="AD140" s="88"/>
      <c r="AE140" s="101"/>
      <c r="AF140" s="66">
        <f>SUM(F140:AE140)</f>
        <v>23</v>
      </c>
      <c r="AG140" s="66"/>
      <c r="AH140" s="102"/>
      <c r="AI140" s="103"/>
      <c r="AJ140" s="103"/>
      <c r="AK140" s="103"/>
      <c r="AL140" s="103"/>
      <c r="AM140" s="104"/>
      <c r="AN140" s="66">
        <f>SUM(AF140:AM140)</f>
        <v>23</v>
      </c>
      <c r="AO140" s="66">
        <v>22.5</v>
      </c>
      <c r="AP140" s="66">
        <f t="shared" si="6"/>
        <v>0.5</v>
      </c>
      <c r="AQ140" s="102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4"/>
      <c r="BC140" s="66">
        <f>AN140+AQ140+AR140+AS140+AT140+AU140+AV140+AW140+AX140+AY140+AZ140+BA140+BB140</f>
        <v>23</v>
      </c>
      <c r="BD140" s="66">
        <f t="shared" si="5"/>
        <v>0.5</v>
      </c>
      <c r="BE140" s="66"/>
      <c r="BF140" s="67"/>
      <c r="BG140" s="117"/>
      <c r="BH140" s="117"/>
      <c r="BI140" s="117"/>
      <c r="BJ140" s="117"/>
    </row>
    <row r="141" spans="1:62" s="118" customFormat="1" ht="36.75" customHeight="1" thickBot="1">
      <c r="A141" s="87">
        <v>28</v>
      </c>
      <c r="B141" s="94" t="s">
        <v>247</v>
      </c>
      <c r="C141" s="88" t="s">
        <v>91</v>
      </c>
      <c r="D141" s="94" t="s">
        <v>120</v>
      </c>
      <c r="E141" s="95" t="s">
        <v>252</v>
      </c>
      <c r="F141" s="105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>
        <v>13</v>
      </c>
      <c r="U141" s="88"/>
      <c r="V141" s="88"/>
      <c r="W141" s="88"/>
      <c r="X141" s="88"/>
      <c r="Y141" s="88">
        <v>11</v>
      </c>
      <c r="Z141" s="88"/>
      <c r="AA141" s="88"/>
      <c r="AB141" s="88"/>
      <c r="AC141" s="88"/>
      <c r="AD141" s="88"/>
      <c r="AE141" s="101"/>
      <c r="AF141" s="66">
        <f>SUM(F141:AE141)</f>
        <v>24</v>
      </c>
      <c r="AG141" s="66"/>
      <c r="AH141" s="102"/>
      <c r="AI141" s="103"/>
      <c r="AJ141" s="103"/>
      <c r="AK141" s="103"/>
      <c r="AL141" s="103"/>
      <c r="AM141" s="104"/>
      <c r="AN141" s="66">
        <f t="shared" si="4"/>
        <v>24</v>
      </c>
      <c r="AO141" s="66">
        <v>22.5</v>
      </c>
      <c r="AP141" s="66">
        <f t="shared" si="6"/>
        <v>1.5</v>
      </c>
      <c r="AQ141" s="102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4"/>
      <c r="BC141" s="66">
        <f aca="true" t="shared" si="7" ref="BC141:BC158">AN141+AQ141+AR141+AS141+AT141+AU141+AV141+AW141+AX141+AY141+AZ141+BA141+BB141</f>
        <v>24</v>
      </c>
      <c r="BD141" s="66">
        <f t="shared" si="5"/>
        <v>1.5</v>
      </c>
      <c r="BE141" s="66"/>
      <c r="BF141" s="67"/>
      <c r="BG141" s="117"/>
      <c r="BH141" s="117"/>
      <c r="BI141" s="117"/>
      <c r="BJ141" s="117"/>
    </row>
    <row r="142" spans="1:62" s="118" customFormat="1" ht="25.5" customHeight="1" thickBot="1">
      <c r="A142" s="87">
        <v>29</v>
      </c>
      <c r="B142" s="94" t="s">
        <v>181</v>
      </c>
      <c r="C142" s="88" t="s">
        <v>91</v>
      </c>
      <c r="D142" s="94" t="s">
        <v>120</v>
      </c>
      <c r="E142" s="95" t="s">
        <v>152</v>
      </c>
      <c r="F142" s="105"/>
      <c r="G142" s="88"/>
      <c r="H142" s="88"/>
      <c r="I142" s="88"/>
      <c r="J142" s="88"/>
      <c r="K142" s="88"/>
      <c r="L142" s="88"/>
      <c r="M142" s="88">
        <v>10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>
        <v>11</v>
      </c>
      <c r="Z142" s="88"/>
      <c r="AA142" s="88"/>
      <c r="AB142" s="88"/>
      <c r="AC142" s="88"/>
      <c r="AD142" s="88"/>
      <c r="AE142" s="101"/>
      <c r="AF142" s="66">
        <f aca="true" t="shared" si="8" ref="AF142:AF165">SUM(F142:AE142)</f>
        <v>21</v>
      </c>
      <c r="AG142" s="66"/>
      <c r="AH142" s="102">
        <v>1</v>
      </c>
      <c r="AI142" s="103"/>
      <c r="AJ142" s="103"/>
      <c r="AK142" s="103"/>
      <c r="AL142" s="103">
        <v>1</v>
      </c>
      <c r="AM142" s="104"/>
      <c r="AN142" s="66">
        <f t="shared" si="4"/>
        <v>23</v>
      </c>
      <c r="AO142" s="66">
        <v>22.5</v>
      </c>
      <c r="AP142" s="66">
        <f t="shared" si="6"/>
        <v>0.5</v>
      </c>
      <c r="AQ142" s="102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4"/>
      <c r="BC142" s="66">
        <f t="shared" si="7"/>
        <v>23</v>
      </c>
      <c r="BD142" s="66">
        <f t="shared" si="5"/>
        <v>0.5</v>
      </c>
      <c r="BE142" s="66"/>
      <c r="BF142" s="67"/>
      <c r="BG142" s="117"/>
      <c r="BH142" s="117"/>
      <c r="BI142" s="117"/>
      <c r="BJ142" s="117"/>
    </row>
    <row r="143" spans="1:62" s="118" customFormat="1" ht="24" customHeight="1" thickBot="1">
      <c r="A143" s="87">
        <v>30</v>
      </c>
      <c r="B143" s="94" t="s">
        <v>248</v>
      </c>
      <c r="C143" s="88" t="s">
        <v>91</v>
      </c>
      <c r="D143" s="94" t="s">
        <v>104</v>
      </c>
      <c r="E143" s="95" t="s">
        <v>249</v>
      </c>
      <c r="F143" s="105"/>
      <c r="G143" s="88"/>
      <c r="H143" s="88">
        <v>12</v>
      </c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>
        <v>10.5</v>
      </c>
      <c r="Z143" s="88"/>
      <c r="AA143" s="88"/>
      <c r="AB143" s="88"/>
      <c r="AC143" s="88"/>
      <c r="AD143" s="88"/>
      <c r="AE143" s="101"/>
      <c r="AF143" s="66">
        <f t="shared" si="8"/>
        <v>22.5</v>
      </c>
      <c r="AG143" s="66"/>
      <c r="AH143" s="102"/>
      <c r="AI143" s="103"/>
      <c r="AJ143" s="103"/>
      <c r="AK143" s="103"/>
      <c r="AL143" s="103"/>
      <c r="AM143" s="104"/>
      <c r="AN143" s="66">
        <f t="shared" si="4"/>
        <v>22.5</v>
      </c>
      <c r="AO143" s="66">
        <v>22.5</v>
      </c>
      <c r="AP143" s="66">
        <f t="shared" si="6"/>
        <v>0</v>
      </c>
      <c r="AQ143" s="102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4"/>
      <c r="BC143" s="66">
        <f t="shared" si="7"/>
        <v>22.5</v>
      </c>
      <c r="BD143" s="66">
        <f t="shared" si="5"/>
        <v>0</v>
      </c>
      <c r="BE143" s="66"/>
      <c r="BF143" s="67"/>
      <c r="BG143" s="117"/>
      <c r="BH143" s="117"/>
      <c r="BI143" s="117"/>
      <c r="BJ143" s="117"/>
    </row>
    <row r="144" spans="1:62" s="118" customFormat="1" ht="26.25" customHeight="1" thickBot="1">
      <c r="A144" s="87">
        <v>31</v>
      </c>
      <c r="B144" s="94" t="s">
        <v>200</v>
      </c>
      <c r="C144" s="88" t="s">
        <v>91</v>
      </c>
      <c r="D144" s="94" t="s">
        <v>205</v>
      </c>
      <c r="E144" s="95" t="s">
        <v>144</v>
      </c>
      <c r="F144" s="105"/>
      <c r="G144" s="88"/>
      <c r="H144" s="88"/>
      <c r="I144" s="88"/>
      <c r="J144" s="88">
        <v>9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>
        <v>12</v>
      </c>
      <c r="Z144" s="88"/>
      <c r="AA144" s="88"/>
      <c r="AB144" s="88"/>
      <c r="AC144" s="88"/>
      <c r="AD144" s="88"/>
      <c r="AE144" s="101"/>
      <c r="AF144" s="66">
        <f t="shared" si="8"/>
        <v>21</v>
      </c>
      <c r="AG144" s="66"/>
      <c r="AH144" s="102">
        <v>1</v>
      </c>
      <c r="AI144" s="103">
        <v>1</v>
      </c>
      <c r="AJ144" s="103"/>
      <c r="AK144" s="103"/>
      <c r="AL144" s="103"/>
      <c r="AM144" s="104"/>
      <c r="AN144" s="66">
        <f t="shared" si="4"/>
        <v>23</v>
      </c>
      <c r="AO144" s="66">
        <v>22.5</v>
      </c>
      <c r="AP144" s="66">
        <f t="shared" si="6"/>
        <v>0.5</v>
      </c>
      <c r="AQ144" s="102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4"/>
      <c r="BC144" s="66">
        <f t="shared" si="7"/>
        <v>23</v>
      </c>
      <c r="BD144" s="66">
        <f t="shared" si="5"/>
        <v>0.5</v>
      </c>
      <c r="BE144" s="66"/>
      <c r="BF144" s="67"/>
      <c r="BG144" s="117"/>
      <c r="BH144" s="117"/>
      <c r="BI144" s="117"/>
      <c r="BJ144" s="117"/>
    </row>
    <row r="145" spans="1:62" s="118" customFormat="1" ht="37.5" customHeight="1" thickBot="1">
      <c r="A145" s="87">
        <v>32</v>
      </c>
      <c r="B145" s="94" t="s">
        <v>201</v>
      </c>
      <c r="C145" s="88" t="s">
        <v>91</v>
      </c>
      <c r="D145" s="94" t="s">
        <v>120</v>
      </c>
      <c r="E145" s="95" t="s">
        <v>221</v>
      </c>
      <c r="F145" s="105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>
        <v>11</v>
      </c>
      <c r="R145" s="88"/>
      <c r="S145" s="88"/>
      <c r="T145" s="88"/>
      <c r="U145" s="88"/>
      <c r="V145" s="88"/>
      <c r="W145" s="88"/>
      <c r="X145" s="88"/>
      <c r="Y145" s="88">
        <v>8</v>
      </c>
      <c r="Z145" s="88"/>
      <c r="AA145" s="88"/>
      <c r="AB145" s="88"/>
      <c r="AC145" s="88"/>
      <c r="AD145" s="88"/>
      <c r="AE145" s="101"/>
      <c r="AF145" s="66">
        <f t="shared" si="8"/>
        <v>19</v>
      </c>
      <c r="AG145" s="66"/>
      <c r="AH145" s="102"/>
      <c r="AI145" s="103"/>
      <c r="AJ145" s="103"/>
      <c r="AK145" s="103">
        <v>4</v>
      </c>
      <c r="AL145" s="103"/>
      <c r="AM145" s="104"/>
      <c r="AN145" s="66">
        <f t="shared" si="4"/>
        <v>23</v>
      </c>
      <c r="AO145" s="66">
        <v>22.5</v>
      </c>
      <c r="AP145" s="66">
        <f t="shared" si="6"/>
        <v>0.5</v>
      </c>
      <c r="AQ145" s="102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4"/>
      <c r="BC145" s="66">
        <f t="shared" si="7"/>
        <v>23</v>
      </c>
      <c r="BD145" s="66">
        <f t="shared" si="5"/>
        <v>0.5</v>
      </c>
      <c r="BE145" s="66"/>
      <c r="BF145" s="67"/>
      <c r="BG145" s="117"/>
      <c r="BH145" s="117"/>
      <c r="BI145" s="117"/>
      <c r="BJ145" s="117"/>
    </row>
    <row r="146" spans="1:62" s="118" customFormat="1" ht="26.25" thickBot="1">
      <c r="A146" s="87">
        <v>33</v>
      </c>
      <c r="B146" s="94" t="s">
        <v>145</v>
      </c>
      <c r="C146" s="88" t="s">
        <v>91</v>
      </c>
      <c r="D146" s="94" t="s">
        <v>206</v>
      </c>
      <c r="E146" s="95" t="s">
        <v>152</v>
      </c>
      <c r="F146" s="105"/>
      <c r="G146" s="88"/>
      <c r="H146" s="88"/>
      <c r="I146" s="88"/>
      <c r="J146" s="88"/>
      <c r="K146" s="88"/>
      <c r="L146" s="88"/>
      <c r="M146" s="88">
        <v>11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>
        <v>11</v>
      </c>
      <c r="Z146" s="88"/>
      <c r="AA146" s="88"/>
      <c r="AB146" s="88"/>
      <c r="AC146" s="88"/>
      <c r="AD146" s="88"/>
      <c r="AE146" s="101"/>
      <c r="AF146" s="66">
        <f t="shared" si="8"/>
        <v>22</v>
      </c>
      <c r="AG146" s="66"/>
      <c r="AH146" s="102">
        <v>1</v>
      </c>
      <c r="AI146" s="103"/>
      <c r="AJ146" s="103"/>
      <c r="AK146" s="103"/>
      <c r="AL146" s="103"/>
      <c r="AM146" s="104"/>
      <c r="AN146" s="66">
        <f t="shared" si="4"/>
        <v>23</v>
      </c>
      <c r="AO146" s="66">
        <v>22.5</v>
      </c>
      <c r="AP146" s="66">
        <f t="shared" si="6"/>
        <v>0.5</v>
      </c>
      <c r="AQ146" s="102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4"/>
      <c r="BC146" s="66">
        <f t="shared" si="7"/>
        <v>23</v>
      </c>
      <c r="BD146" s="66">
        <f t="shared" si="5"/>
        <v>0.5</v>
      </c>
      <c r="BE146" s="66"/>
      <c r="BF146" s="67"/>
      <c r="BG146" s="117"/>
      <c r="BH146" s="117"/>
      <c r="BI146" s="117"/>
      <c r="BJ146" s="117"/>
    </row>
    <row r="147" spans="1:62" s="118" customFormat="1" ht="26.25" thickBot="1">
      <c r="A147" s="87">
        <v>34</v>
      </c>
      <c r="B147" s="94" t="s">
        <v>214</v>
      </c>
      <c r="C147" s="88" t="s">
        <v>91</v>
      </c>
      <c r="D147" s="94" t="s">
        <v>149</v>
      </c>
      <c r="E147" s="95" t="s">
        <v>153</v>
      </c>
      <c r="F147" s="105"/>
      <c r="G147" s="88"/>
      <c r="H147" s="88"/>
      <c r="I147" s="88"/>
      <c r="J147" s="88"/>
      <c r="K147" s="88"/>
      <c r="L147" s="88"/>
      <c r="M147" s="88"/>
      <c r="N147" s="88">
        <v>9</v>
      </c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>
        <v>12</v>
      </c>
      <c r="Z147" s="88"/>
      <c r="AA147" s="88"/>
      <c r="AB147" s="88"/>
      <c r="AC147" s="88"/>
      <c r="AD147" s="88"/>
      <c r="AE147" s="101"/>
      <c r="AF147" s="66">
        <f t="shared" si="8"/>
        <v>21</v>
      </c>
      <c r="AG147" s="66"/>
      <c r="AH147" s="102"/>
      <c r="AI147" s="103">
        <v>1</v>
      </c>
      <c r="AJ147" s="103"/>
      <c r="AK147" s="103"/>
      <c r="AL147" s="103">
        <v>1</v>
      </c>
      <c r="AM147" s="104"/>
      <c r="AN147" s="66">
        <f t="shared" si="4"/>
        <v>23</v>
      </c>
      <c r="AO147" s="66">
        <v>22.5</v>
      </c>
      <c r="AP147" s="66">
        <f t="shared" si="6"/>
        <v>0.5</v>
      </c>
      <c r="AQ147" s="102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4"/>
      <c r="BC147" s="66">
        <f t="shared" si="7"/>
        <v>23</v>
      </c>
      <c r="BD147" s="66">
        <f t="shared" si="5"/>
        <v>0.5</v>
      </c>
      <c r="BE147" s="66"/>
      <c r="BF147" s="67"/>
      <c r="BG147" s="117"/>
      <c r="BH147" s="117"/>
      <c r="BI147" s="117"/>
      <c r="BJ147" s="117"/>
    </row>
    <row r="148" spans="1:62" s="118" customFormat="1" ht="26.25" thickBot="1">
      <c r="A148" s="87">
        <v>35</v>
      </c>
      <c r="B148" s="94" t="s">
        <v>146</v>
      </c>
      <c r="C148" s="88" t="s">
        <v>91</v>
      </c>
      <c r="D148" s="94" t="s">
        <v>150</v>
      </c>
      <c r="E148" s="95" t="s">
        <v>143</v>
      </c>
      <c r="F148" s="105"/>
      <c r="G148" s="88"/>
      <c r="H148" s="88"/>
      <c r="I148" s="88">
        <v>10</v>
      </c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>
        <v>12</v>
      </c>
      <c r="Z148" s="88"/>
      <c r="AA148" s="88"/>
      <c r="AB148" s="88"/>
      <c r="AC148" s="88"/>
      <c r="AD148" s="88"/>
      <c r="AE148" s="101"/>
      <c r="AF148" s="66">
        <f t="shared" si="8"/>
        <v>22</v>
      </c>
      <c r="AG148" s="66"/>
      <c r="AH148" s="102">
        <v>1</v>
      </c>
      <c r="AI148" s="103"/>
      <c r="AJ148" s="103"/>
      <c r="AK148" s="103"/>
      <c r="AL148" s="103"/>
      <c r="AM148" s="104"/>
      <c r="AN148" s="66">
        <f t="shared" si="4"/>
        <v>23</v>
      </c>
      <c r="AO148" s="66">
        <v>22.5</v>
      </c>
      <c r="AP148" s="66">
        <f t="shared" si="6"/>
        <v>0.5</v>
      </c>
      <c r="AQ148" s="102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4"/>
      <c r="BC148" s="66">
        <f t="shared" si="7"/>
        <v>23</v>
      </c>
      <c r="BD148" s="66">
        <f t="shared" si="5"/>
        <v>0.5</v>
      </c>
      <c r="BE148" s="66"/>
      <c r="BF148" s="67"/>
      <c r="BG148" s="117"/>
      <c r="BH148" s="117"/>
      <c r="BI148" s="117"/>
      <c r="BJ148" s="117"/>
    </row>
    <row r="149" spans="1:62" s="118" customFormat="1" ht="39" thickBot="1">
      <c r="A149" s="87">
        <v>36</v>
      </c>
      <c r="B149" s="94" t="s">
        <v>147</v>
      </c>
      <c r="C149" s="88" t="s">
        <v>91</v>
      </c>
      <c r="D149" s="94" t="s">
        <v>149</v>
      </c>
      <c r="E149" s="95" t="s">
        <v>250</v>
      </c>
      <c r="F149" s="105"/>
      <c r="G149" s="88"/>
      <c r="H149" s="88"/>
      <c r="I149" s="88"/>
      <c r="J149" s="88"/>
      <c r="K149" s="88"/>
      <c r="L149" s="88"/>
      <c r="M149" s="88"/>
      <c r="N149" s="88"/>
      <c r="O149" s="88">
        <v>10</v>
      </c>
      <c r="P149" s="88"/>
      <c r="Q149" s="88"/>
      <c r="R149" s="88"/>
      <c r="S149" s="88"/>
      <c r="T149" s="88"/>
      <c r="U149" s="88"/>
      <c r="V149" s="88"/>
      <c r="W149" s="88"/>
      <c r="X149" s="88"/>
      <c r="Y149" s="88">
        <v>12.5</v>
      </c>
      <c r="Z149" s="88"/>
      <c r="AA149" s="88"/>
      <c r="AB149" s="88"/>
      <c r="AC149" s="88"/>
      <c r="AD149" s="88"/>
      <c r="AE149" s="101"/>
      <c r="AF149" s="66">
        <f t="shared" si="8"/>
        <v>22.5</v>
      </c>
      <c r="AG149" s="66"/>
      <c r="AH149" s="102"/>
      <c r="AI149" s="103"/>
      <c r="AJ149" s="103"/>
      <c r="AK149" s="103"/>
      <c r="AL149" s="103">
        <v>1</v>
      </c>
      <c r="AM149" s="104"/>
      <c r="AN149" s="66">
        <f t="shared" si="4"/>
        <v>23.5</v>
      </c>
      <c r="AO149" s="66">
        <v>22.5</v>
      </c>
      <c r="AP149" s="66">
        <f t="shared" si="6"/>
        <v>1</v>
      </c>
      <c r="AQ149" s="102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4"/>
      <c r="BC149" s="66">
        <f t="shared" si="7"/>
        <v>23.5</v>
      </c>
      <c r="BD149" s="66">
        <f t="shared" si="5"/>
        <v>1</v>
      </c>
      <c r="BE149" s="66"/>
      <c r="BF149" s="67"/>
      <c r="BG149" s="117"/>
      <c r="BH149" s="117"/>
      <c r="BI149" s="117"/>
      <c r="BJ149" s="117"/>
    </row>
    <row r="150" spans="1:62" s="118" customFormat="1" ht="26.25" thickBot="1">
      <c r="A150" s="87">
        <v>37</v>
      </c>
      <c r="B150" s="94" t="s">
        <v>148</v>
      </c>
      <c r="C150" s="88" t="s">
        <v>91</v>
      </c>
      <c r="D150" s="94" t="s">
        <v>151</v>
      </c>
      <c r="E150" s="95" t="s">
        <v>250</v>
      </c>
      <c r="F150" s="105"/>
      <c r="G150" s="88"/>
      <c r="H150" s="88"/>
      <c r="I150" s="88">
        <v>1</v>
      </c>
      <c r="J150" s="88">
        <v>1</v>
      </c>
      <c r="K150" s="88"/>
      <c r="L150" s="88"/>
      <c r="M150" s="88">
        <v>1</v>
      </c>
      <c r="N150" s="88">
        <v>1</v>
      </c>
      <c r="O150" s="88">
        <v>10</v>
      </c>
      <c r="P150" s="88"/>
      <c r="Q150" s="88"/>
      <c r="R150" s="88"/>
      <c r="S150" s="88"/>
      <c r="T150" s="88">
        <v>1</v>
      </c>
      <c r="U150" s="88"/>
      <c r="V150" s="88"/>
      <c r="W150" s="88"/>
      <c r="X150" s="88"/>
      <c r="Y150" s="88">
        <v>6</v>
      </c>
      <c r="Z150" s="88"/>
      <c r="AA150" s="88"/>
      <c r="AB150" s="88"/>
      <c r="AC150" s="88"/>
      <c r="AD150" s="88"/>
      <c r="AE150" s="101"/>
      <c r="AF150" s="66">
        <f t="shared" si="8"/>
        <v>21</v>
      </c>
      <c r="AG150" s="66"/>
      <c r="AH150" s="102"/>
      <c r="AI150" s="103"/>
      <c r="AJ150" s="103"/>
      <c r="AK150" s="103">
        <v>2</v>
      </c>
      <c r="AL150" s="103"/>
      <c r="AM150" s="104"/>
      <c r="AN150" s="66">
        <f t="shared" si="4"/>
        <v>23</v>
      </c>
      <c r="AO150" s="66">
        <v>22</v>
      </c>
      <c r="AP150" s="66">
        <f t="shared" si="6"/>
        <v>1</v>
      </c>
      <c r="AQ150" s="102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4"/>
      <c r="BC150" s="66">
        <f t="shared" si="7"/>
        <v>23</v>
      </c>
      <c r="BD150" s="66">
        <f t="shared" si="5"/>
        <v>1</v>
      </c>
      <c r="BE150" s="66"/>
      <c r="BF150" s="67"/>
      <c r="BG150" s="117"/>
      <c r="BH150" s="117"/>
      <c r="BI150" s="117"/>
      <c r="BJ150" s="117"/>
    </row>
    <row r="151" spans="1:62" s="118" customFormat="1" ht="26.25" thickBot="1">
      <c r="A151" s="87">
        <v>38</v>
      </c>
      <c r="B151" s="126" t="s">
        <v>154</v>
      </c>
      <c r="C151" s="88" t="s">
        <v>91</v>
      </c>
      <c r="D151" s="94" t="s">
        <v>156</v>
      </c>
      <c r="E151" s="95" t="s">
        <v>175</v>
      </c>
      <c r="F151" s="105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>
        <v>10</v>
      </c>
      <c r="S151" s="88"/>
      <c r="T151" s="88"/>
      <c r="U151" s="88"/>
      <c r="V151" s="88"/>
      <c r="W151" s="88"/>
      <c r="X151" s="88"/>
      <c r="Y151" s="88">
        <v>10.5</v>
      </c>
      <c r="Z151" s="88"/>
      <c r="AA151" s="88"/>
      <c r="AB151" s="88"/>
      <c r="AC151" s="88"/>
      <c r="AD151" s="88"/>
      <c r="AE151" s="101"/>
      <c r="AF151" s="66">
        <f t="shared" si="8"/>
        <v>20.5</v>
      </c>
      <c r="AG151" s="66"/>
      <c r="AH151" s="102">
        <v>1</v>
      </c>
      <c r="AI151" s="103"/>
      <c r="AJ151" s="103"/>
      <c r="AK151" s="103"/>
      <c r="AL151" s="103">
        <v>1</v>
      </c>
      <c r="AM151" s="104"/>
      <c r="AN151" s="66">
        <f t="shared" si="4"/>
        <v>22.5</v>
      </c>
      <c r="AO151" s="66">
        <v>22.5</v>
      </c>
      <c r="AP151" s="66">
        <f t="shared" si="6"/>
        <v>0</v>
      </c>
      <c r="AQ151" s="102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4"/>
      <c r="BC151" s="66">
        <f t="shared" si="7"/>
        <v>22.5</v>
      </c>
      <c r="BD151" s="66">
        <f t="shared" si="5"/>
        <v>0</v>
      </c>
      <c r="BE151" s="66"/>
      <c r="BF151" s="67"/>
      <c r="BG151" s="117"/>
      <c r="BH151" s="117"/>
      <c r="BI151" s="117"/>
      <c r="BJ151" s="117"/>
    </row>
    <row r="152" spans="1:62" s="118" customFormat="1" ht="41.25" customHeight="1" thickBot="1">
      <c r="A152" s="87">
        <v>39</v>
      </c>
      <c r="B152" s="126" t="s">
        <v>180</v>
      </c>
      <c r="C152" s="88" t="s">
        <v>91</v>
      </c>
      <c r="D152" s="94" t="s">
        <v>155</v>
      </c>
      <c r="E152" s="95" t="s">
        <v>175</v>
      </c>
      <c r="F152" s="105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>
        <v>11</v>
      </c>
      <c r="S152" s="88"/>
      <c r="T152" s="88"/>
      <c r="U152" s="88"/>
      <c r="V152" s="88"/>
      <c r="W152" s="88"/>
      <c r="X152" s="88"/>
      <c r="Y152" s="88">
        <v>10</v>
      </c>
      <c r="Z152" s="88"/>
      <c r="AA152" s="88"/>
      <c r="AB152" s="88"/>
      <c r="AC152" s="88"/>
      <c r="AD152" s="88"/>
      <c r="AE152" s="101"/>
      <c r="AF152" s="66">
        <f t="shared" si="8"/>
        <v>21</v>
      </c>
      <c r="AG152" s="66"/>
      <c r="AH152" s="102"/>
      <c r="AI152" s="103">
        <v>1</v>
      </c>
      <c r="AJ152" s="103"/>
      <c r="AK152" s="103"/>
      <c r="AL152" s="103">
        <v>1</v>
      </c>
      <c r="AM152" s="104"/>
      <c r="AN152" s="66">
        <f t="shared" si="4"/>
        <v>23</v>
      </c>
      <c r="AO152" s="66">
        <v>22.5</v>
      </c>
      <c r="AP152" s="66">
        <f t="shared" si="6"/>
        <v>0.5</v>
      </c>
      <c r="AQ152" s="102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4"/>
      <c r="BC152" s="66">
        <f t="shared" si="7"/>
        <v>23</v>
      </c>
      <c r="BD152" s="66">
        <f t="shared" si="5"/>
        <v>0.5</v>
      </c>
      <c r="BE152" s="66"/>
      <c r="BF152" s="67"/>
      <c r="BG152" s="117"/>
      <c r="BH152" s="117"/>
      <c r="BI152" s="117"/>
      <c r="BJ152" s="117"/>
    </row>
    <row r="153" spans="1:62" s="118" customFormat="1" ht="26.25" thickBot="1">
      <c r="A153" s="87"/>
      <c r="B153" s="94" t="s">
        <v>157</v>
      </c>
      <c r="C153" s="88" t="s">
        <v>91</v>
      </c>
      <c r="D153" s="94" t="s">
        <v>158</v>
      </c>
      <c r="E153" s="95"/>
      <c r="F153" s="96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100">
        <v>3</v>
      </c>
      <c r="R153" s="127"/>
      <c r="S153" s="127"/>
      <c r="T153" s="127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101"/>
      <c r="AF153" s="66">
        <f t="shared" si="8"/>
        <v>3</v>
      </c>
      <c r="AG153" s="66"/>
      <c r="AH153" s="102"/>
      <c r="AI153" s="103"/>
      <c r="AJ153" s="103"/>
      <c r="AK153" s="103"/>
      <c r="AL153" s="103"/>
      <c r="AM153" s="104"/>
      <c r="AN153" s="66">
        <f t="shared" si="4"/>
        <v>3</v>
      </c>
      <c r="AO153" s="66">
        <v>3</v>
      </c>
      <c r="AP153" s="66">
        <f t="shared" si="6"/>
        <v>0</v>
      </c>
      <c r="AQ153" s="157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4"/>
      <c r="BC153" s="66">
        <f t="shared" si="7"/>
        <v>3</v>
      </c>
      <c r="BD153" s="66">
        <f t="shared" si="5"/>
        <v>0</v>
      </c>
      <c r="BE153" s="66"/>
      <c r="BF153" s="67"/>
      <c r="BG153" s="117"/>
      <c r="BH153" s="117"/>
      <c r="BI153" s="117"/>
      <c r="BJ153" s="117"/>
    </row>
    <row r="154" spans="1:62" s="118" customFormat="1" ht="26.25" thickBot="1">
      <c r="A154" s="87"/>
      <c r="B154" s="94" t="s">
        <v>253</v>
      </c>
      <c r="C154" s="88" t="s">
        <v>91</v>
      </c>
      <c r="D154" s="94" t="s">
        <v>254</v>
      </c>
      <c r="E154" s="170"/>
      <c r="F154" s="105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127"/>
      <c r="R154" s="100">
        <v>2</v>
      </c>
      <c r="S154" s="127"/>
      <c r="T154" s="127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101"/>
      <c r="AF154" s="66">
        <f t="shared" si="8"/>
        <v>2</v>
      </c>
      <c r="AG154" s="66"/>
      <c r="AH154" s="102"/>
      <c r="AI154" s="103"/>
      <c r="AJ154" s="103"/>
      <c r="AK154" s="103"/>
      <c r="AL154" s="103"/>
      <c r="AM154" s="104"/>
      <c r="AN154" s="66">
        <f t="shared" si="4"/>
        <v>2</v>
      </c>
      <c r="AO154" s="66">
        <v>2</v>
      </c>
      <c r="AP154" s="66">
        <f t="shared" si="6"/>
        <v>0</v>
      </c>
      <c r="AQ154" s="102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4"/>
      <c r="BC154" s="66">
        <f t="shared" si="7"/>
        <v>2</v>
      </c>
      <c r="BD154" s="66">
        <f t="shared" si="5"/>
        <v>0</v>
      </c>
      <c r="BE154" s="66"/>
      <c r="BF154" s="67"/>
      <c r="BG154" s="117"/>
      <c r="BH154" s="117"/>
      <c r="BI154" s="117"/>
      <c r="BJ154" s="117"/>
    </row>
    <row r="155" spans="1:62" s="118" customFormat="1" ht="26.25" thickBot="1">
      <c r="A155" s="87"/>
      <c r="B155" s="94" t="s">
        <v>227</v>
      </c>
      <c r="C155" s="88" t="s">
        <v>91</v>
      </c>
      <c r="D155" s="88" t="s">
        <v>104</v>
      </c>
      <c r="E155" s="10"/>
      <c r="F155" s="105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127"/>
      <c r="R155" s="100">
        <v>3</v>
      </c>
      <c r="S155" s="127"/>
      <c r="T155" s="127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101"/>
      <c r="AF155" s="66">
        <f>SUM(F155:AE155)</f>
        <v>3</v>
      </c>
      <c r="AG155" s="66"/>
      <c r="AH155" s="102"/>
      <c r="AI155" s="103"/>
      <c r="AJ155" s="103"/>
      <c r="AK155" s="103"/>
      <c r="AL155" s="103"/>
      <c r="AM155" s="104"/>
      <c r="AN155" s="66">
        <f>SUM(AF155:AM155)</f>
        <v>3</v>
      </c>
      <c r="AO155" s="66">
        <v>3</v>
      </c>
      <c r="AP155" s="66">
        <f>AN155-AO155</f>
        <v>0</v>
      </c>
      <c r="AQ155" s="102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4"/>
      <c r="BC155" s="66">
        <f>AN155+AQ155+AR155+AS155+AT155+AU155+AV155+AW155+AX155+AY155+AZ155+BA155+BB155</f>
        <v>3</v>
      </c>
      <c r="BD155" s="66">
        <f>BC155-AO155</f>
        <v>0</v>
      </c>
      <c r="BE155" s="66"/>
      <c r="BF155" s="67"/>
      <c r="BG155" s="117"/>
      <c r="BH155" s="117"/>
      <c r="BI155" s="117"/>
      <c r="BJ155" s="117"/>
    </row>
    <row r="156" spans="1:62" s="118" customFormat="1" ht="39" thickBot="1">
      <c r="A156" s="87"/>
      <c r="B156" s="94" t="s">
        <v>218</v>
      </c>
      <c r="C156" s="88" t="s">
        <v>91</v>
      </c>
      <c r="D156" s="88" t="s">
        <v>219</v>
      </c>
      <c r="E156" s="10"/>
      <c r="F156" s="105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100">
        <v>2</v>
      </c>
      <c r="R156" s="127"/>
      <c r="S156" s="127"/>
      <c r="T156" s="127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101"/>
      <c r="AF156" s="66">
        <f>SUM(F156:AE156)</f>
        <v>2</v>
      </c>
      <c r="AG156" s="66"/>
      <c r="AH156" s="102"/>
      <c r="AI156" s="103"/>
      <c r="AJ156" s="103"/>
      <c r="AK156" s="103"/>
      <c r="AL156" s="103"/>
      <c r="AM156" s="104"/>
      <c r="AN156" s="66">
        <f>SUM(AF156:AM156)</f>
        <v>2</v>
      </c>
      <c r="AO156" s="66">
        <v>2</v>
      </c>
      <c r="AP156" s="66">
        <f>AN156-AO156</f>
        <v>0</v>
      </c>
      <c r="AQ156" s="102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66">
        <f>AN156+AQ156+AR156+AS156+AT156+AU156+AV156+AW156+AX156+AY156+AZ156+BA156+BB156</f>
        <v>2</v>
      </c>
      <c r="BD156" s="66">
        <f>BC156-AO156</f>
        <v>0</v>
      </c>
      <c r="BE156" s="66"/>
      <c r="BF156" s="67"/>
      <c r="BG156" s="117"/>
      <c r="BH156" s="117"/>
      <c r="BI156" s="117"/>
      <c r="BJ156" s="117"/>
    </row>
    <row r="157" spans="1:62" s="118" customFormat="1" ht="26.25" thickBot="1">
      <c r="A157" s="87"/>
      <c r="B157" s="94" t="s">
        <v>130</v>
      </c>
      <c r="C157" s="88" t="s">
        <v>91</v>
      </c>
      <c r="D157" s="88" t="s">
        <v>207</v>
      </c>
      <c r="E157" s="10"/>
      <c r="F157" s="105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127"/>
      <c r="R157" s="100">
        <v>3</v>
      </c>
      <c r="S157" s="127"/>
      <c r="T157" s="127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101"/>
      <c r="AF157" s="66">
        <f t="shared" si="8"/>
        <v>3</v>
      </c>
      <c r="AG157" s="66"/>
      <c r="AH157" s="102"/>
      <c r="AI157" s="103"/>
      <c r="AJ157" s="103"/>
      <c r="AK157" s="103"/>
      <c r="AL157" s="103"/>
      <c r="AM157" s="104"/>
      <c r="AN157" s="66">
        <f t="shared" si="4"/>
        <v>3</v>
      </c>
      <c r="AO157" s="66">
        <v>3</v>
      </c>
      <c r="AP157" s="66">
        <f t="shared" si="6"/>
        <v>0</v>
      </c>
      <c r="AQ157" s="102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4"/>
      <c r="BC157" s="66">
        <f t="shared" si="7"/>
        <v>3</v>
      </c>
      <c r="BD157" s="66">
        <f t="shared" si="5"/>
        <v>0</v>
      </c>
      <c r="BE157" s="66"/>
      <c r="BF157" s="67"/>
      <c r="BG157" s="117"/>
      <c r="BH157" s="117"/>
      <c r="BI157" s="117"/>
      <c r="BJ157" s="117"/>
    </row>
    <row r="158" spans="1:62" s="118" customFormat="1" ht="26.25" thickBot="1">
      <c r="A158" s="87">
        <v>40</v>
      </c>
      <c r="B158" s="94" t="s">
        <v>161</v>
      </c>
      <c r="C158" s="88" t="s">
        <v>91</v>
      </c>
      <c r="D158" s="88" t="s">
        <v>208</v>
      </c>
      <c r="E158" s="171"/>
      <c r="F158" s="105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>
        <v>3</v>
      </c>
      <c r="Z158" s="88"/>
      <c r="AA158" s="88"/>
      <c r="AB158" s="88"/>
      <c r="AC158" s="88"/>
      <c r="AD158" s="88"/>
      <c r="AE158" s="101"/>
      <c r="AF158" s="66">
        <f t="shared" si="8"/>
        <v>3</v>
      </c>
      <c r="AG158" s="66">
        <v>2</v>
      </c>
      <c r="AH158" s="102">
        <v>3</v>
      </c>
      <c r="AI158" s="103"/>
      <c r="AJ158" s="103"/>
      <c r="AK158" s="103"/>
      <c r="AL158" s="103"/>
      <c r="AM158" s="104"/>
      <c r="AN158" s="66">
        <f t="shared" si="4"/>
        <v>8</v>
      </c>
      <c r="AO158" s="66">
        <v>8</v>
      </c>
      <c r="AP158" s="66">
        <f t="shared" si="6"/>
        <v>0</v>
      </c>
      <c r="AQ158" s="102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4"/>
      <c r="BC158" s="66">
        <f t="shared" si="7"/>
        <v>8</v>
      </c>
      <c r="BD158" s="66">
        <f t="shared" si="5"/>
        <v>0</v>
      </c>
      <c r="BE158" s="66"/>
      <c r="BF158" s="67" t="s">
        <v>203</v>
      </c>
      <c r="BG158" s="117"/>
      <c r="BH158" s="117"/>
      <c r="BI158" s="117"/>
      <c r="BJ158" s="117"/>
    </row>
    <row r="159" spans="1:62" s="118" customFormat="1" ht="26.25" thickBot="1">
      <c r="A159" s="87">
        <v>41</v>
      </c>
      <c r="B159" s="94" t="s">
        <v>160</v>
      </c>
      <c r="C159" s="88" t="s">
        <v>91</v>
      </c>
      <c r="D159" s="88" t="s">
        <v>164</v>
      </c>
      <c r="E159" s="95" t="s">
        <v>221</v>
      </c>
      <c r="F159" s="105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>
        <v>10</v>
      </c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101"/>
      <c r="AF159" s="66">
        <f t="shared" si="8"/>
        <v>10</v>
      </c>
      <c r="AG159" s="66">
        <v>10</v>
      </c>
      <c r="AH159" s="102">
        <v>1</v>
      </c>
      <c r="AI159" s="103"/>
      <c r="AJ159" s="103"/>
      <c r="AK159" s="103"/>
      <c r="AL159" s="103">
        <v>1</v>
      </c>
      <c r="AM159" s="104"/>
      <c r="AN159" s="66">
        <f aca="true" t="shared" si="9" ref="AN159:AN168">SUM(AF159:AM159)</f>
        <v>22</v>
      </c>
      <c r="AO159" s="66">
        <v>22</v>
      </c>
      <c r="AP159" s="66">
        <f t="shared" si="6"/>
        <v>0</v>
      </c>
      <c r="AQ159" s="102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4"/>
      <c r="BC159" s="66">
        <f>AN159+AQ159+AR159+AS159+AT159+AU159+AV159+AW159+AX159+AY159+AZ159+BA159+BB159</f>
        <v>22</v>
      </c>
      <c r="BD159" s="66">
        <f aca="true" t="shared" si="10" ref="BD159:BD168">BC159-AO159</f>
        <v>0</v>
      </c>
      <c r="BE159" s="66"/>
      <c r="BF159" s="67"/>
      <c r="BG159" s="117"/>
      <c r="BH159" s="117"/>
      <c r="BI159" s="117"/>
      <c r="BJ159" s="117"/>
    </row>
    <row r="160" spans="1:62" s="118" customFormat="1" ht="27.75" customHeight="1" thickBot="1">
      <c r="A160" s="87">
        <v>42</v>
      </c>
      <c r="B160" s="94" t="s">
        <v>170</v>
      </c>
      <c r="C160" s="88" t="s">
        <v>91</v>
      </c>
      <c r="D160" s="88" t="s">
        <v>210</v>
      </c>
      <c r="E160" s="95" t="s">
        <v>153</v>
      </c>
      <c r="F160" s="105"/>
      <c r="G160" s="88"/>
      <c r="H160" s="88"/>
      <c r="I160" s="88"/>
      <c r="J160" s="88"/>
      <c r="K160" s="88"/>
      <c r="L160" s="88"/>
      <c r="M160" s="88"/>
      <c r="N160" s="88">
        <v>12</v>
      </c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>
        <v>10.5</v>
      </c>
      <c r="Z160" s="88"/>
      <c r="AA160" s="88"/>
      <c r="AB160" s="88"/>
      <c r="AC160" s="88"/>
      <c r="AD160" s="88"/>
      <c r="AE160" s="101"/>
      <c r="AF160" s="66">
        <f t="shared" si="8"/>
        <v>22.5</v>
      </c>
      <c r="AG160" s="66"/>
      <c r="AH160" s="102"/>
      <c r="AI160" s="103"/>
      <c r="AJ160" s="103"/>
      <c r="AK160" s="103"/>
      <c r="AL160" s="103"/>
      <c r="AM160" s="104"/>
      <c r="AN160" s="66">
        <f t="shared" si="9"/>
        <v>22.5</v>
      </c>
      <c r="AO160" s="66">
        <v>22.5</v>
      </c>
      <c r="AP160" s="66">
        <f t="shared" si="6"/>
        <v>0</v>
      </c>
      <c r="AQ160" s="102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4"/>
      <c r="BC160" s="66">
        <f>AN160+AQ160+AR160+AS160+AT160+AU160+AV160+AW160+AX160+AY160+AZ160+BA160+BB160</f>
        <v>22.5</v>
      </c>
      <c r="BD160" s="66">
        <f t="shared" si="10"/>
        <v>0</v>
      </c>
      <c r="BE160" s="66"/>
      <c r="BF160" s="67"/>
      <c r="BG160" s="117"/>
      <c r="BH160" s="117"/>
      <c r="BI160" s="117"/>
      <c r="BJ160" s="117"/>
    </row>
    <row r="161" spans="1:62" s="118" customFormat="1" ht="45" customHeight="1" thickBot="1">
      <c r="A161" s="87">
        <v>43</v>
      </c>
      <c r="B161" s="94" t="s">
        <v>226</v>
      </c>
      <c r="C161" s="103" t="s">
        <v>91</v>
      </c>
      <c r="D161" s="94" t="s">
        <v>228</v>
      </c>
      <c r="E161" s="88" t="s">
        <v>143</v>
      </c>
      <c r="F161" s="88"/>
      <c r="G161" s="88"/>
      <c r="H161" s="88"/>
      <c r="I161" s="88">
        <v>10</v>
      </c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>
        <v>10.5</v>
      </c>
      <c r="Z161" s="88"/>
      <c r="AA161" s="88"/>
      <c r="AB161" s="88"/>
      <c r="AC161" s="88"/>
      <c r="AD161" s="88"/>
      <c r="AE161" s="101"/>
      <c r="AF161" s="66">
        <f>SUM(F161:AE161)</f>
        <v>20.5</v>
      </c>
      <c r="AG161" s="66"/>
      <c r="AH161" s="102"/>
      <c r="AI161" s="103"/>
      <c r="AJ161" s="103"/>
      <c r="AK161" s="103"/>
      <c r="AL161" s="103">
        <v>1</v>
      </c>
      <c r="AM161" s="104"/>
      <c r="AN161" s="66">
        <f t="shared" si="9"/>
        <v>21.5</v>
      </c>
      <c r="AO161" s="66">
        <v>21.5</v>
      </c>
      <c r="AP161" s="66">
        <f aca="true" t="shared" si="11" ref="AP161:AP168">AN161-AO161</f>
        <v>0</v>
      </c>
      <c r="AQ161" s="102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4"/>
      <c r="BC161" s="66">
        <f aca="true" t="shared" si="12" ref="BC161:BC168">SUM(AQ161:BB161)+AN161</f>
        <v>21.5</v>
      </c>
      <c r="BD161" s="66">
        <f t="shared" si="10"/>
        <v>0</v>
      </c>
      <c r="BE161" s="66"/>
      <c r="BF161" s="154" t="s">
        <v>194</v>
      </c>
      <c r="BG161" s="117"/>
      <c r="BH161" s="117"/>
      <c r="BI161" s="117"/>
      <c r="BJ161" s="117"/>
    </row>
    <row r="162" spans="1:62" s="116" customFormat="1" ht="36" customHeight="1" thickBot="1">
      <c r="A162" s="87">
        <v>44</v>
      </c>
      <c r="B162" s="130" t="s">
        <v>177</v>
      </c>
      <c r="C162" s="103" t="s">
        <v>91</v>
      </c>
      <c r="D162" s="94" t="s">
        <v>120</v>
      </c>
      <c r="E162" s="88" t="s">
        <v>249</v>
      </c>
      <c r="F162" s="88"/>
      <c r="G162" s="88"/>
      <c r="H162" s="88">
        <v>11</v>
      </c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>
        <v>11</v>
      </c>
      <c r="Z162" s="88"/>
      <c r="AA162" s="88"/>
      <c r="AB162" s="88"/>
      <c r="AC162" s="88"/>
      <c r="AD162" s="88"/>
      <c r="AE162" s="101"/>
      <c r="AF162" s="66">
        <f>SUM(F162:AE162)</f>
        <v>22</v>
      </c>
      <c r="AG162" s="66"/>
      <c r="AH162" s="102"/>
      <c r="AI162" s="103"/>
      <c r="AJ162" s="103"/>
      <c r="AK162" s="103"/>
      <c r="AL162" s="103">
        <v>1</v>
      </c>
      <c r="AM162" s="104"/>
      <c r="AN162" s="66">
        <f>SUM(AF162:AM162)</f>
        <v>23</v>
      </c>
      <c r="AO162" s="66">
        <v>22.5</v>
      </c>
      <c r="AP162" s="66">
        <f t="shared" si="11"/>
        <v>0.5</v>
      </c>
      <c r="AQ162" s="102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4"/>
      <c r="BC162" s="66">
        <f>SUM(AQ162:BB162)+AN162</f>
        <v>23</v>
      </c>
      <c r="BD162" s="66">
        <f>BC162-AO162</f>
        <v>0.5</v>
      </c>
      <c r="BE162" s="66"/>
      <c r="BF162" s="67"/>
      <c r="BG162" s="115"/>
      <c r="BH162" s="115"/>
      <c r="BI162" s="115"/>
      <c r="BJ162" s="115"/>
    </row>
    <row r="163" spans="1:62" s="116" customFormat="1" ht="37.5" customHeight="1" thickBot="1">
      <c r="A163" s="87"/>
      <c r="B163" s="94" t="s">
        <v>186</v>
      </c>
      <c r="C163" s="103" t="s">
        <v>91</v>
      </c>
      <c r="D163" s="94" t="s">
        <v>121</v>
      </c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101"/>
      <c r="P163" s="145"/>
      <c r="Q163" s="180">
        <v>3</v>
      </c>
      <c r="R163" s="88"/>
      <c r="S163" s="127"/>
      <c r="T163" s="127">
        <v>3</v>
      </c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101"/>
      <c r="AF163" s="66">
        <f>SUM(F163:AE163)</f>
        <v>6</v>
      </c>
      <c r="AG163" s="66"/>
      <c r="AH163" s="102"/>
      <c r="AI163" s="103"/>
      <c r="AJ163" s="103"/>
      <c r="AK163" s="103"/>
      <c r="AL163" s="103"/>
      <c r="AM163" s="104"/>
      <c r="AN163" s="66">
        <f>SUM(AF163:AM163)</f>
        <v>6</v>
      </c>
      <c r="AO163" s="66">
        <v>6</v>
      </c>
      <c r="AP163" s="66">
        <f>AN163-AO163</f>
        <v>0</v>
      </c>
      <c r="AQ163" s="102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4"/>
      <c r="BC163" s="66">
        <f>SUM(AQ163:BB163)+AN163</f>
        <v>6</v>
      </c>
      <c r="BD163" s="66">
        <f>BC163-AO163</f>
        <v>0</v>
      </c>
      <c r="BE163" s="66"/>
      <c r="BF163" s="67"/>
      <c r="BG163" s="115"/>
      <c r="BH163" s="115"/>
      <c r="BI163" s="115"/>
      <c r="BJ163" s="115"/>
    </row>
    <row r="164" spans="1:62" s="116" customFormat="1" ht="31.5" customHeight="1" thickBot="1">
      <c r="A164" s="87">
        <v>45</v>
      </c>
      <c r="B164" s="94" t="s">
        <v>217</v>
      </c>
      <c r="C164" s="103" t="s">
        <v>91</v>
      </c>
      <c r="D164" s="94" t="s">
        <v>149</v>
      </c>
      <c r="E164" s="136" t="s">
        <v>251</v>
      </c>
      <c r="F164" s="137"/>
      <c r="G164" s="137"/>
      <c r="H164" s="137"/>
      <c r="I164" s="137"/>
      <c r="J164" s="137"/>
      <c r="K164" s="138"/>
      <c r="L164" s="152">
        <v>17</v>
      </c>
      <c r="M164" s="151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8"/>
      <c r="Y164" s="152">
        <v>9</v>
      </c>
      <c r="Z164" s="151"/>
      <c r="AA164" s="137"/>
      <c r="AB164" s="137"/>
      <c r="AC164" s="137"/>
      <c r="AD164" s="137"/>
      <c r="AE164" s="138"/>
      <c r="AF164" s="139">
        <f t="shared" si="8"/>
        <v>26</v>
      </c>
      <c r="AG164" s="66"/>
      <c r="AH164" s="102"/>
      <c r="AI164" s="103"/>
      <c r="AJ164" s="103"/>
      <c r="AK164" s="103"/>
      <c r="AL164" s="103"/>
      <c r="AM164" s="104"/>
      <c r="AN164" s="66">
        <f t="shared" si="9"/>
        <v>26</v>
      </c>
      <c r="AO164" s="66">
        <v>22.5</v>
      </c>
      <c r="AP164" s="66">
        <f t="shared" si="11"/>
        <v>3.5</v>
      </c>
      <c r="AQ164" s="102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4"/>
      <c r="BC164" s="66">
        <f t="shared" si="12"/>
        <v>26</v>
      </c>
      <c r="BD164" s="66">
        <f t="shared" si="10"/>
        <v>3.5</v>
      </c>
      <c r="BE164" s="66"/>
      <c r="BF164" s="67"/>
      <c r="BG164" s="115"/>
      <c r="BH164" s="115"/>
      <c r="BI164" s="115"/>
      <c r="BJ164" s="115"/>
    </row>
    <row r="165" spans="1:62" s="116" customFormat="1" ht="45.75" customHeight="1" thickBot="1">
      <c r="A165" s="87">
        <v>46</v>
      </c>
      <c r="B165" s="94" t="s">
        <v>191</v>
      </c>
      <c r="C165" s="103" t="s">
        <v>91</v>
      </c>
      <c r="D165" s="94" t="s">
        <v>120</v>
      </c>
      <c r="E165" s="136" t="s">
        <v>144</v>
      </c>
      <c r="F165" s="137"/>
      <c r="G165" s="137"/>
      <c r="H165" s="137"/>
      <c r="I165" s="137"/>
      <c r="J165" s="137">
        <v>11</v>
      </c>
      <c r="K165" s="138"/>
      <c r="L165" s="152"/>
      <c r="M165" s="151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8"/>
      <c r="Y165" s="152">
        <v>11</v>
      </c>
      <c r="Z165" s="151"/>
      <c r="AA165" s="137"/>
      <c r="AB165" s="137"/>
      <c r="AC165" s="137"/>
      <c r="AD165" s="137"/>
      <c r="AE165" s="138"/>
      <c r="AF165" s="139">
        <f t="shared" si="8"/>
        <v>22</v>
      </c>
      <c r="AG165" s="66"/>
      <c r="AH165" s="102"/>
      <c r="AI165" s="103"/>
      <c r="AJ165" s="103"/>
      <c r="AK165" s="103"/>
      <c r="AL165" s="103">
        <v>1</v>
      </c>
      <c r="AM165" s="104"/>
      <c r="AN165" s="66">
        <f t="shared" si="9"/>
        <v>23</v>
      </c>
      <c r="AO165" s="66">
        <v>22.5</v>
      </c>
      <c r="AP165" s="66">
        <f t="shared" si="11"/>
        <v>0.5</v>
      </c>
      <c r="AQ165" s="102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4"/>
      <c r="BC165" s="66">
        <f t="shared" si="12"/>
        <v>23</v>
      </c>
      <c r="BD165" s="66">
        <f t="shared" si="10"/>
        <v>0.5</v>
      </c>
      <c r="BE165" s="66"/>
      <c r="BF165" s="67"/>
      <c r="BG165" s="115"/>
      <c r="BH165" s="115"/>
      <c r="BI165" s="115"/>
      <c r="BJ165" s="115"/>
    </row>
    <row r="166" spans="1:62" s="116" customFormat="1" ht="45.75" customHeight="1" thickBot="1">
      <c r="A166" s="87">
        <v>47</v>
      </c>
      <c r="B166" s="94" t="s">
        <v>188</v>
      </c>
      <c r="C166" s="103" t="s">
        <v>91</v>
      </c>
      <c r="D166" s="94" t="s">
        <v>120</v>
      </c>
      <c r="E166" s="136" t="s">
        <v>251</v>
      </c>
      <c r="F166" s="88"/>
      <c r="G166" s="88"/>
      <c r="H166" s="88"/>
      <c r="I166" s="88"/>
      <c r="J166" s="88"/>
      <c r="K166" s="88"/>
      <c r="L166" s="88">
        <v>15</v>
      </c>
      <c r="M166" s="88"/>
      <c r="N166" s="88"/>
      <c r="O166" s="101"/>
      <c r="P166" s="145"/>
      <c r="Q166" s="105"/>
      <c r="R166" s="88"/>
      <c r="S166" s="88"/>
      <c r="T166" s="88">
        <v>1</v>
      </c>
      <c r="U166" s="88"/>
      <c r="V166" s="88"/>
      <c r="W166" s="88"/>
      <c r="X166" s="101"/>
      <c r="Y166" s="145">
        <v>8</v>
      </c>
      <c r="Z166" s="105"/>
      <c r="AA166" s="88"/>
      <c r="AB166" s="88"/>
      <c r="AC166" s="88"/>
      <c r="AD166" s="88"/>
      <c r="AE166" s="101"/>
      <c r="AF166" s="66">
        <f>SUM(F166:AE166)</f>
        <v>24</v>
      </c>
      <c r="AG166" s="66"/>
      <c r="AH166" s="102"/>
      <c r="AI166" s="103"/>
      <c r="AJ166" s="103"/>
      <c r="AK166" s="103"/>
      <c r="AL166" s="103">
        <v>1</v>
      </c>
      <c r="AM166" s="104"/>
      <c r="AN166" s="66">
        <f t="shared" si="9"/>
        <v>25</v>
      </c>
      <c r="AO166" s="66">
        <v>22.5</v>
      </c>
      <c r="AP166" s="66">
        <f t="shared" si="11"/>
        <v>2.5</v>
      </c>
      <c r="AQ166" s="102"/>
      <c r="AR166" s="103"/>
      <c r="AS166" s="103"/>
      <c r="AT166" s="103"/>
      <c r="AU166" s="103"/>
      <c r="AV166" s="103">
        <v>1</v>
      </c>
      <c r="AW166" s="103"/>
      <c r="AX166" s="103"/>
      <c r="AY166" s="103"/>
      <c r="AZ166" s="103"/>
      <c r="BA166" s="103"/>
      <c r="BB166" s="104"/>
      <c r="BC166" s="66">
        <f t="shared" si="12"/>
        <v>26</v>
      </c>
      <c r="BD166" s="66">
        <f t="shared" si="10"/>
        <v>3.5</v>
      </c>
      <c r="BE166" s="66"/>
      <c r="BF166" s="67"/>
      <c r="BG166" s="115"/>
      <c r="BH166" s="115"/>
      <c r="BI166" s="115"/>
      <c r="BJ166" s="115"/>
    </row>
    <row r="167" spans="1:62" s="116" customFormat="1" ht="45.75" customHeight="1" thickBot="1">
      <c r="A167" s="87">
        <v>48</v>
      </c>
      <c r="B167" s="94" t="s">
        <v>189</v>
      </c>
      <c r="C167" s="103" t="s">
        <v>91</v>
      </c>
      <c r="D167" s="94" t="s">
        <v>120</v>
      </c>
      <c r="E167" s="136" t="s">
        <v>252</v>
      </c>
      <c r="F167" s="88"/>
      <c r="G167" s="88"/>
      <c r="H167" s="88"/>
      <c r="I167" s="88"/>
      <c r="J167" s="88"/>
      <c r="K167" s="88"/>
      <c r="L167" s="88"/>
      <c r="M167" s="88"/>
      <c r="N167" s="88"/>
      <c r="O167" s="101"/>
      <c r="P167" s="145"/>
      <c r="Q167" s="105"/>
      <c r="R167" s="88"/>
      <c r="S167" s="88"/>
      <c r="T167" s="88">
        <v>19</v>
      </c>
      <c r="U167" s="88"/>
      <c r="V167" s="88"/>
      <c r="W167" s="88"/>
      <c r="X167" s="101"/>
      <c r="Y167" s="145">
        <v>6</v>
      </c>
      <c r="Z167" s="105"/>
      <c r="AA167" s="88"/>
      <c r="AB167" s="88"/>
      <c r="AC167" s="88"/>
      <c r="AD167" s="88"/>
      <c r="AE167" s="101"/>
      <c r="AF167" s="66">
        <f>SUM(F167:AE167)</f>
        <v>25</v>
      </c>
      <c r="AG167" s="66"/>
      <c r="AH167" s="102"/>
      <c r="AI167" s="103"/>
      <c r="AJ167" s="103"/>
      <c r="AK167" s="103"/>
      <c r="AL167" s="103">
        <v>1</v>
      </c>
      <c r="AM167" s="104"/>
      <c r="AN167" s="66">
        <f t="shared" si="9"/>
        <v>26</v>
      </c>
      <c r="AO167" s="66">
        <v>22.5</v>
      </c>
      <c r="AP167" s="66">
        <f t="shared" si="11"/>
        <v>3.5</v>
      </c>
      <c r="AQ167" s="102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4"/>
      <c r="BC167" s="66">
        <f t="shared" si="12"/>
        <v>26</v>
      </c>
      <c r="BD167" s="66">
        <f t="shared" si="10"/>
        <v>3.5</v>
      </c>
      <c r="BE167" s="66"/>
      <c r="BF167" s="67"/>
      <c r="BG167" s="115"/>
      <c r="BH167" s="115"/>
      <c r="BI167" s="115"/>
      <c r="BJ167" s="115"/>
    </row>
    <row r="168" spans="1:62" s="116" customFormat="1" ht="45.75" customHeight="1" thickBot="1">
      <c r="A168" s="87">
        <v>49</v>
      </c>
      <c r="B168" s="94" t="s">
        <v>225</v>
      </c>
      <c r="C168" s="103" t="s">
        <v>91</v>
      </c>
      <c r="D168" s="94" t="s">
        <v>116</v>
      </c>
      <c r="E168" s="136"/>
      <c r="F168" s="88"/>
      <c r="G168" s="88"/>
      <c r="H168" s="88"/>
      <c r="I168" s="88"/>
      <c r="J168" s="88"/>
      <c r="K168" s="88"/>
      <c r="L168" s="88">
        <v>5</v>
      </c>
      <c r="M168" s="88"/>
      <c r="N168" s="88"/>
      <c r="O168" s="101"/>
      <c r="P168" s="145"/>
      <c r="Q168" s="105"/>
      <c r="R168" s="88"/>
      <c r="S168" s="88"/>
      <c r="T168" s="88">
        <v>3</v>
      </c>
      <c r="U168" s="88"/>
      <c r="V168" s="88"/>
      <c r="W168" s="88"/>
      <c r="X168" s="101"/>
      <c r="Y168" s="145">
        <v>3</v>
      </c>
      <c r="Z168" s="105"/>
      <c r="AA168" s="88"/>
      <c r="AB168" s="88"/>
      <c r="AC168" s="88"/>
      <c r="AD168" s="88"/>
      <c r="AE168" s="101"/>
      <c r="AF168" s="66">
        <f>SUM(F168:AE168)</f>
        <v>11</v>
      </c>
      <c r="AG168" s="66"/>
      <c r="AH168" s="102"/>
      <c r="AI168" s="103"/>
      <c r="AJ168" s="103"/>
      <c r="AK168" s="103"/>
      <c r="AL168" s="103"/>
      <c r="AM168" s="104"/>
      <c r="AN168" s="66">
        <f t="shared" si="9"/>
        <v>11</v>
      </c>
      <c r="AO168" s="66">
        <v>8</v>
      </c>
      <c r="AP168" s="66">
        <f t="shared" si="11"/>
        <v>3</v>
      </c>
      <c r="AQ168" s="102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4"/>
      <c r="BC168" s="66">
        <f t="shared" si="12"/>
        <v>11</v>
      </c>
      <c r="BD168" s="66">
        <f t="shared" si="10"/>
        <v>3</v>
      </c>
      <c r="BE168" s="66"/>
      <c r="BF168" s="154" t="s">
        <v>215</v>
      </c>
      <c r="BG168" s="115"/>
      <c r="BH168" s="115"/>
      <c r="BI168" s="115"/>
      <c r="BJ168" s="115"/>
    </row>
    <row r="169" spans="1:62" s="116" customFormat="1" ht="36" customHeight="1" thickBot="1">
      <c r="A169" s="87"/>
      <c r="B169" s="103"/>
      <c r="C169" s="103"/>
      <c r="D169" s="88"/>
      <c r="E169" s="88"/>
      <c r="F169" s="89">
        <f>SUM(F137:F168)</f>
        <v>23</v>
      </c>
      <c r="G169" s="89">
        <f aca="true" t="shared" si="13" ref="G169:S169">SUM(G137:G168)</f>
        <v>23</v>
      </c>
      <c r="H169" s="89">
        <f t="shared" si="13"/>
        <v>23</v>
      </c>
      <c r="I169" s="89">
        <f t="shared" si="13"/>
        <v>21</v>
      </c>
      <c r="J169" s="89">
        <f t="shared" si="13"/>
        <v>21</v>
      </c>
      <c r="K169" s="89">
        <f t="shared" si="13"/>
        <v>0</v>
      </c>
      <c r="L169" s="89">
        <f t="shared" si="13"/>
        <v>37</v>
      </c>
      <c r="M169" s="89">
        <f t="shared" si="13"/>
        <v>22</v>
      </c>
      <c r="N169" s="89">
        <f t="shared" si="13"/>
        <v>22</v>
      </c>
      <c r="O169" s="89">
        <f t="shared" si="13"/>
        <v>22</v>
      </c>
      <c r="P169" s="89">
        <f t="shared" si="13"/>
        <v>0</v>
      </c>
      <c r="Q169" s="89">
        <f t="shared" si="13"/>
        <v>29</v>
      </c>
      <c r="R169" s="89">
        <f t="shared" si="13"/>
        <v>29</v>
      </c>
      <c r="S169" s="89">
        <f t="shared" si="13"/>
        <v>0</v>
      </c>
      <c r="T169" s="89">
        <f aca="true" t="shared" si="14" ref="T169:Y169">SUM(T137:T168)</f>
        <v>40</v>
      </c>
      <c r="U169" s="89">
        <f t="shared" si="14"/>
        <v>0</v>
      </c>
      <c r="V169" s="89">
        <f t="shared" si="14"/>
        <v>0</v>
      </c>
      <c r="W169" s="89">
        <f t="shared" si="14"/>
        <v>0</v>
      </c>
      <c r="X169" s="89">
        <f t="shared" si="14"/>
        <v>0</v>
      </c>
      <c r="Y169" s="89">
        <f t="shared" si="14"/>
        <v>240.5</v>
      </c>
      <c r="Z169" s="89">
        <f aca="true" t="shared" si="15" ref="Z169:AF169">SUM(Z137:Z168)</f>
        <v>0</v>
      </c>
      <c r="AA169" s="89">
        <f t="shared" si="15"/>
        <v>0</v>
      </c>
      <c r="AB169" s="89">
        <f t="shared" si="15"/>
        <v>0</v>
      </c>
      <c r="AC169" s="89">
        <f t="shared" si="15"/>
        <v>0</v>
      </c>
      <c r="AD169" s="89">
        <f t="shared" si="15"/>
        <v>0</v>
      </c>
      <c r="AE169" s="89">
        <f t="shared" si="15"/>
        <v>0</v>
      </c>
      <c r="AF169" s="89">
        <f t="shared" si="15"/>
        <v>552.5</v>
      </c>
      <c r="AG169" s="91">
        <f aca="true" t="shared" si="16" ref="AG169:AO169">SUM(AG137:AG168)</f>
        <v>12</v>
      </c>
      <c r="AH169" s="92">
        <f t="shared" si="16"/>
        <v>9</v>
      </c>
      <c r="AI169" s="92">
        <f t="shared" si="16"/>
        <v>3</v>
      </c>
      <c r="AJ169" s="92">
        <f t="shared" si="16"/>
        <v>0</v>
      </c>
      <c r="AK169" s="92">
        <f t="shared" si="16"/>
        <v>6</v>
      </c>
      <c r="AL169" s="92">
        <f t="shared" si="16"/>
        <v>13</v>
      </c>
      <c r="AM169" s="92">
        <f t="shared" si="16"/>
        <v>0</v>
      </c>
      <c r="AN169" s="91">
        <f t="shared" si="16"/>
        <v>595.5</v>
      </c>
      <c r="AO169" s="91">
        <f t="shared" si="16"/>
        <v>573</v>
      </c>
      <c r="AP169" s="91">
        <f>SUM(AP137:AP168)</f>
        <v>22.5</v>
      </c>
      <c r="AQ169" s="92">
        <f>SUM(AQ137:AQ168)</f>
        <v>0</v>
      </c>
      <c r="AR169" s="92">
        <f aca="true" t="shared" si="17" ref="AR169:AW169">SUM(AR137:AR168)</f>
        <v>0</v>
      </c>
      <c r="AS169" s="92">
        <f t="shared" si="17"/>
        <v>0</v>
      </c>
      <c r="AT169" s="92">
        <f t="shared" si="17"/>
        <v>0</v>
      </c>
      <c r="AU169" s="92">
        <f t="shared" si="17"/>
        <v>0</v>
      </c>
      <c r="AV169" s="92">
        <f t="shared" si="17"/>
        <v>1</v>
      </c>
      <c r="AW169" s="92">
        <f t="shared" si="17"/>
        <v>0</v>
      </c>
      <c r="AX169" s="89"/>
      <c r="AY169" s="89"/>
      <c r="AZ169" s="89"/>
      <c r="BA169" s="89"/>
      <c r="BB169" s="90"/>
      <c r="BC169" s="91">
        <f>SUM(BC137:BC168)</f>
        <v>596.5</v>
      </c>
      <c r="BD169" s="91">
        <f>SUM(BD137:BD168)</f>
        <v>23.5</v>
      </c>
      <c r="BE169" s="91"/>
      <c r="BF169" s="67"/>
      <c r="BG169" s="115"/>
      <c r="BH169" s="115"/>
      <c r="BI169" s="115"/>
      <c r="BJ169" s="115"/>
    </row>
    <row r="170" spans="1:63" ht="13.5" thickBot="1">
      <c r="A170" s="28"/>
      <c r="B170" s="29"/>
      <c r="C170" s="29"/>
      <c r="D170" s="30"/>
      <c r="E170" s="30"/>
      <c r="F170" s="30"/>
      <c r="G170" s="30"/>
      <c r="H170" s="30"/>
      <c r="I170" s="30"/>
      <c r="J170" s="39"/>
      <c r="K170" s="270">
        <v>312</v>
      </c>
      <c r="L170" s="271"/>
      <c r="M170" s="271"/>
      <c r="N170" s="271"/>
      <c r="O170" s="272"/>
      <c r="P170" s="132"/>
      <c r="Q170" s="86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9"/>
      <c r="AF170" s="43"/>
      <c r="AG170" s="43"/>
      <c r="AH170" s="33"/>
      <c r="AI170" s="29"/>
      <c r="AJ170" s="29"/>
      <c r="AK170" s="29"/>
      <c r="AL170" s="29"/>
      <c r="AM170" s="46"/>
      <c r="AN170" s="43"/>
      <c r="AO170" s="43"/>
      <c r="AP170" s="43"/>
      <c r="AQ170" s="33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46"/>
      <c r="BC170" s="43"/>
      <c r="BD170" s="43"/>
      <c r="BE170" s="43"/>
      <c r="BF170" s="48"/>
      <c r="BG170" s="41"/>
      <c r="BH170" s="41">
        <f>BC169+BC186+BC121</f>
        <v>1186</v>
      </c>
      <c r="BI170" s="41">
        <f>BH170-22</f>
        <v>1164</v>
      </c>
      <c r="BJ170" s="41"/>
      <c r="BK170" s="65"/>
    </row>
    <row r="171" spans="1:63" ht="12.75">
      <c r="A171" s="31"/>
      <c r="B171" s="15"/>
      <c r="C171" s="15"/>
      <c r="D171" s="10"/>
      <c r="E171" s="10"/>
      <c r="F171" s="10"/>
      <c r="G171" s="10"/>
      <c r="H171" s="10"/>
      <c r="I171" s="10"/>
      <c r="J171" s="10"/>
      <c r="K171" s="27"/>
      <c r="L171" s="27"/>
      <c r="M171" s="27"/>
      <c r="N171" s="27"/>
      <c r="O171" s="27"/>
      <c r="P171" s="27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4"/>
      <c r="AF171" s="44"/>
      <c r="AG171" s="44"/>
      <c r="AH171" s="34"/>
      <c r="AI171" s="15"/>
      <c r="AJ171" s="15"/>
      <c r="AK171" s="15"/>
      <c r="AL171" s="15"/>
      <c r="AM171" s="47"/>
      <c r="AN171" s="44"/>
      <c r="AO171" s="44"/>
      <c r="AP171" s="44"/>
      <c r="AQ171" s="34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47"/>
      <c r="BC171" s="44"/>
      <c r="BD171" s="44"/>
      <c r="BE171" s="44"/>
      <c r="BF171" s="49"/>
      <c r="BG171" s="41"/>
      <c r="BH171" s="41"/>
      <c r="BI171" s="41"/>
      <c r="BJ171" s="41"/>
      <c r="BK171" s="65"/>
    </row>
    <row r="172" spans="1:63" ht="12.75">
      <c r="A172" s="31"/>
      <c r="B172" s="15"/>
      <c r="C172" s="15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4"/>
      <c r="AF172" s="44"/>
      <c r="AG172" s="44"/>
      <c r="AH172" s="34"/>
      <c r="AI172" s="15"/>
      <c r="AJ172" s="15"/>
      <c r="AK172" s="15"/>
      <c r="AL172" s="15"/>
      <c r="AM172" s="47"/>
      <c r="AN172" s="44"/>
      <c r="AO172" s="44"/>
      <c r="AP172" s="44"/>
      <c r="AQ172" s="34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47"/>
      <c r="BC172" s="44"/>
      <c r="BD172" s="44"/>
      <c r="BE172" s="44"/>
      <c r="BF172" s="49"/>
      <c r="BG172" s="41"/>
      <c r="BH172" s="41"/>
      <c r="BI172" s="41"/>
      <c r="BJ172" s="41"/>
      <c r="BK172" s="65"/>
    </row>
    <row r="173" spans="1:63" ht="13.5" thickBot="1">
      <c r="A173" s="37"/>
      <c r="B173" s="32"/>
      <c r="C173" s="32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40"/>
      <c r="AF173" s="45"/>
      <c r="AG173" s="45"/>
      <c r="AH173" s="35"/>
      <c r="AI173" s="32"/>
      <c r="AJ173" s="32"/>
      <c r="AK173" s="32"/>
      <c r="AL173" s="32"/>
      <c r="AM173" s="36"/>
      <c r="AN173" s="45"/>
      <c r="AO173" s="45"/>
      <c r="AP173" s="45"/>
      <c r="AQ173" s="35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6"/>
      <c r="BC173" s="45"/>
      <c r="BD173" s="45"/>
      <c r="BE173" s="45"/>
      <c r="BF173" s="50"/>
      <c r="BG173" s="41"/>
      <c r="BH173" s="41"/>
      <c r="BI173" s="41"/>
      <c r="BJ173" s="41"/>
      <c r="BK173" s="65"/>
    </row>
    <row r="174" spans="1:63" ht="12.75">
      <c r="A174" s="28"/>
      <c r="B174" s="29"/>
      <c r="C174" s="2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9"/>
      <c r="AF174" s="43"/>
      <c r="AG174" s="43"/>
      <c r="AH174" s="33"/>
      <c r="AI174" s="29"/>
      <c r="AJ174" s="29"/>
      <c r="AK174" s="29"/>
      <c r="AL174" s="29"/>
      <c r="AM174" s="46"/>
      <c r="AN174" s="43"/>
      <c r="AO174" s="43"/>
      <c r="AP174" s="43"/>
      <c r="AQ174" s="33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46"/>
      <c r="BC174" s="43"/>
      <c r="BD174" s="43"/>
      <c r="BE174" s="43"/>
      <c r="BF174" s="48"/>
      <c r="BG174" s="41"/>
      <c r="BH174" s="41"/>
      <c r="BI174" s="41"/>
      <c r="BJ174" s="41"/>
      <c r="BK174" s="65"/>
    </row>
    <row r="175" spans="1:63" ht="12.75">
      <c r="A175" s="31"/>
      <c r="B175" s="15"/>
      <c r="C175" s="15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4"/>
      <c r="AF175" s="44"/>
      <c r="AG175" s="44"/>
      <c r="AH175" s="34"/>
      <c r="AI175" s="15"/>
      <c r="AJ175" s="15"/>
      <c r="AK175" s="15"/>
      <c r="AL175" s="15"/>
      <c r="AM175" s="47"/>
      <c r="AN175" s="44"/>
      <c r="AO175" s="44"/>
      <c r="AP175" s="44"/>
      <c r="AQ175" s="34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47"/>
      <c r="BC175" s="44"/>
      <c r="BD175" s="44"/>
      <c r="BE175" s="44"/>
      <c r="BF175" s="49"/>
      <c r="BG175" s="41"/>
      <c r="BH175" s="41"/>
      <c r="BI175" s="41"/>
      <c r="BJ175" s="41"/>
      <c r="BK175" s="65"/>
    </row>
    <row r="176" spans="1:63" ht="12.75">
      <c r="A176" s="31"/>
      <c r="B176" s="15" t="s">
        <v>159</v>
      </c>
      <c r="C176" s="15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4"/>
      <c r="AF176" s="44"/>
      <c r="AG176" s="44"/>
      <c r="AH176" s="34"/>
      <c r="AI176" s="15"/>
      <c r="AJ176" s="15"/>
      <c r="AK176" s="15"/>
      <c r="AL176" s="15"/>
      <c r="AM176" s="47"/>
      <c r="AN176" s="44"/>
      <c r="AO176" s="44"/>
      <c r="AP176" s="44"/>
      <c r="AQ176" s="34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47"/>
      <c r="BC176" s="44"/>
      <c r="BD176" s="44"/>
      <c r="BE176" s="44"/>
      <c r="BF176" s="49"/>
      <c r="BG176" s="41"/>
      <c r="BH176" s="41"/>
      <c r="BI176" s="41"/>
      <c r="BJ176" s="41"/>
      <c r="BK176" s="65"/>
    </row>
    <row r="177" spans="1:63" ht="13.5" thickBot="1">
      <c r="A177" s="37"/>
      <c r="B177" s="32"/>
      <c r="C177" s="3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 t="s">
        <v>256</v>
      </c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40"/>
      <c r="AF177" s="45"/>
      <c r="AG177" s="45"/>
      <c r="AH177" s="35"/>
      <c r="AI177" s="32"/>
      <c r="AJ177" s="32"/>
      <c r="AK177" s="32"/>
      <c r="AL177" s="32"/>
      <c r="AM177" s="36"/>
      <c r="AN177" s="45"/>
      <c r="AO177" s="45"/>
      <c r="AP177" s="45"/>
      <c r="AQ177" s="35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6"/>
      <c r="BC177" s="45"/>
      <c r="BD177" s="45"/>
      <c r="BE177" s="45"/>
      <c r="BF177" s="50"/>
      <c r="BG177" s="41"/>
      <c r="BH177" s="41"/>
      <c r="BI177" s="41"/>
      <c r="BJ177" s="41"/>
      <c r="BK177" s="65"/>
    </row>
    <row r="178" spans="1:63" ht="13.5" thickBot="1">
      <c r="A178" s="98"/>
      <c r="B178" s="110"/>
      <c r="C178" s="11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111"/>
      <c r="AF178" s="57"/>
      <c r="AG178" s="57"/>
      <c r="AH178" s="112"/>
      <c r="AI178" s="110"/>
      <c r="AJ178" s="110"/>
      <c r="AK178" s="110"/>
      <c r="AL178" s="110"/>
      <c r="AM178" s="113"/>
      <c r="AN178" s="57"/>
      <c r="AO178" s="57"/>
      <c r="AP178" s="57"/>
      <c r="AQ178" s="112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3"/>
      <c r="BC178" s="57"/>
      <c r="BD178" s="57"/>
      <c r="BE178" s="57"/>
      <c r="BF178" s="114"/>
      <c r="BG178" s="41"/>
      <c r="BH178" s="41"/>
      <c r="BI178" s="41"/>
      <c r="BJ178" s="41"/>
      <c r="BK178" s="65"/>
    </row>
    <row r="179" spans="1:62" s="118" customFormat="1" ht="26.25" thickBot="1">
      <c r="A179" s="87">
        <v>50</v>
      </c>
      <c r="B179" s="126" t="s">
        <v>187</v>
      </c>
      <c r="C179" s="88" t="s">
        <v>91</v>
      </c>
      <c r="D179" s="94" t="s">
        <v>211</v>
      </c>
      <c r="E179" s="95"/>
      <c r="F179" s="105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>
        <v>21</v>
      </c>
      <c r="Z179" s="88"/>
      <c r="AA179" s="88"/>
      <c r="AB179" s="88"/>
      <c r="AC179" s="88"/>
      <c r="AD179" s="88"/>
      <c r="AE179" s="101"/>
      <c r="AF179" s="66">
        <f>SUM(F179:AE179)</f>
        <v>21</v>
      </c>
      <c r="AG179" s="66"/>
      <c r="AH179" s="102">
        <v>2</v>
      </c>
      <c r="AI179" s="103"/>
      <c r="AJ179" s="103"/>
      <c r="AK179" s="103"/>
      <c r="AL179" s="103"/>
      <c r="AM179" s="104"/>
      <c r="AN179" s="66">
        <f>SUM(AF179:AM179)</f>
        <v>23</v>
      </c>
      <c r="AO179" s="66">
        <v>23</v>
      </c>
      <c r="AP179" s="66">
        <f>AN179-AO179</f>
        <v>0</v>
      </c>
      <c r="AQ179" s="102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4"/>
      <c r="BC179" s="66">
        <f>AN179+AQ179+AR179+AS179+AT179+AU179+AV179+AW179+AX179+AY179+AZ179+BA179+BB179</f>
        <v>23</v>
      </c>
      <c r="BD179" s="66">
        <f>BC179-AO179</f>
        <v>0</v>
      </c>
      <c r="BE179" s="66"/>
      <c r="BF179" s="67"/>
      <c r="BG179" s="117"/>
      <c r="BH179" s="117"/>
      <c r="BI179" s="117"/>
      <c r="BJ179" s="117"/>
    </row>
    <row r="180" spans="1:62" s="118" customFormat="1" ht="42.75" customHeight="1" thickBot="1">
      <c r="A180" s="87">
        <v>51</v>
      </c>
      <c r="B180" s="94" t="s">
        <v>199</v>
      </c>
      <c r="C180" s="103" t="s">
        <v>102</v>
      </c>
      <c r="D180" s="94" t="s">
        <v>202</v>
      </c>
      <c r="E180" s="95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>
        <v>15</v>
      </c>
      <c r="Z180" s="88"/>
      <c r="AA180" s="88"/>
      <c r="AB180" s="88"/>
      <c r="AC180" s="88"/>
      <c r="AD180" s="88"/>
      <c r="AE180" s="101"/>
      <c r="AF180" s="66">
        <f>SUM(Y180:AE180)</f>
        <v>15</v>
      </c>
      <c r="AG180" s="66"/>
      <c r="AH180" s="102"/>
      <c r="AI180" s="103"/>
      <c r="AJ180" s="103"/>
      <c r="AK180" s="103"/>
      <c r="AL180" s="103"/>
      <c r="AM180" s="104"/>
      <c r="AN180" s="66">
        <f>SUM(AF180:AM180)</f>
        <v>15</v>
      </c>
      <c r="AO180" s="66">
        <v>15</v>
      </c>
      <c r="AP180" s="66">
        <v>0</v>
      </c>
      <c r="AQ180" s="102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4"/>
      <c r="BC180" s="66">
        <f>AN180+AQ180+AR180+AS180+AT180+AU180+AV180+AW180+AX180+AY180+AZ180+BA180+BB180</f>
        <v>15</v>
      </c>
      <c r="BD180" s="66">
        <f>BC180-AO180</f>
        <v>0</v>
      </c>
      <c r="BE180" s="66"/>
      <c r="BF180" s="67"/>
      <c r="BG180" s="117"/>
      <c r="BH180" s="117"/>
      <c r="BI180" s="117"/>
      <c r="BJ180" s="117"/>
    </row>
    <row r="181" spans="1:62" s="118" customFormat="1" ht="27.75" customHeight="1" hidden="1" thickBot="1">
      <c r="A181" s="87">
        <v>52</v>
      </c>
      <c r="B181" s="94"/>
      <c r="C181" s="103"/>
      <c r="D181" s="94"/>
      <c r="E181" s="95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101"/>
      <c r="AF181" s="66">
        <f>SUM(Y181:AE181)</f>
        <v>0</v>
      </c>
      <c r="AG181" s="66"/>
      <c r="AH181" s="102"/>
      <c r="AI181" s="103"/>
      <c r="AJ181" s="103"/>
      <c r="AK181" s="103"/>
      <c r="AL181" s="103"/>
      <c r="AM181" s="104"/>
      <c r="AN181" s="66">
        <f>SUM(AF181:AM181)</f>
        <v>0</v>
      </c>
      <c r="AO181" s="66"/>
      <c r="AP181" s="66"/>
      <c r="AQ181" s="102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4"/>
      <c r="BC181" s="66">
        <f>AN181+AQ181+AR181+AS181+AT181+AU181+AV181+AW181+AX181+AY181+AZ181+BA181+BB181</f>
        <v>0</v>
      </c>
      <c r="BD181" s="66">
        <f>BC181-AO181</f>
        <v>0</v>
      </c>
      <c r="BE181" s="66"/>
      <c r="BF181" s="67"/>
      <c r="BG181" s="117"/>
      <c r="BH181" s="117"/>
      <c r="BI181" s="117"/>
      <c r="BJ181" s="117"/>
    </row>
    <row r="182" spans="1:62" s="118" customFormat="1" ht="29.25" customHeight="1" thickBot="1">
      <c r="A182" s="87">
        <v>52</v>
      </c>
      <c r="B182" s="94" t="s">
        <v>178</v>
      </c>
      <c r="C182" s="103" t="s">
        <v>91</v>
      </c>
      <c r="D182" s="99" t="s">
        <v>166</v>
      </c>
      <c r="E182" s="170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137">
        <v>20</v>
      </c>
      <c r="Z182" s="88"/>
      <c r="AA182" s="88"/>
      <c r="AB182" s="88"/>
      <c r="AC182" s="88"/>
      <c r="AD182" s="88"/>
      <c r="AE182" s="101"/>
      <c r="AF182" s="66">
        <f>SUM(Y182:AE182)</f>
        <v>20</v>
      </c>
      <c r="AG182" s="66"/>
      <c r="AH182" s="102">
        <v>3</v>
      </c>
      <c r="AI182" s="103"/>
      <c r="AJ182" s="103"/>
      <c r="AK182" s="103"/>
      <c r="AL182" s="103"/>
      <c r="AM182" s="104"/>
      <c r="AN182" s="66">
        <f>SUM(AF182:AM182)</f>
        <v>23</v>
      </c>
      <c r="AO182" s="66">
        <v>23</v>
      </c>
      <c r="AP182" s="66">
        <f>AN182-AO182</f>
        <v>0</v>
      </c>
      <c r="AQ182" s="102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4"/>
      <c r="BC182" s="66">
        <f>AN182+AQ182+AR182+AS182+AT182+AU182+AV182+AW182+AX182+AY182+AZ182+BA182+BB182</f>
        <v>23</v>
      </c>
      <c r="BD182" s="66">
        <f>BC182-AO182</f>
        <v>0</v>
      </c>
      <c r="BE182" s="66"/>
      <c r="BF182" s="67"/>
      <c r="BG182" s="117"/>
      <c r="BH182" s="117"/>
      <c r="BI182" s="117"/>
      <c r="BJ182" s="117"/>
    </row>
    <row r="183" spans="1:62" s="116" customFormat="1" ht="37.5" customHeight="1" thickBot="1">
      <c r="A183" s="87">
        <v>53</v>
      </c>
      <c r="B183" s="130" t="s">
        <v>192</v>
      </c>
      <c r="C183" s="99" t="s">
        <v>91</v>
      </c>
      <c r="D183" s="172" t="s">
        <v>213</v>
      </c>
      <c r="E183" s="10"/>
      <c r="F183" s="131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>
        <v>12.5</v>
      </c>
      <c r="Z183" s="99"/>
      <c r="AA183" s="99"/>
      <c r="AB183" s="99"/>
      <c r="AC183" s="99"/>
      <c r="AD183" s="99"/>
      <c r="AE183" s="111"/>
      <c r="AF183" s="66">
        <f>SUM(Y183:AE183)</f>
        <v>12.5</v>
      </c>
      <c r="AG183" s="57"/>
      <c r="AH183" s="112"/>
      <c r="AI183" s="110"/>
      <c r="AJ183" s="110"/>
      <c r="AK183" s="110"/>
      <c r="AL183" s="110"/>
      <c r="AM183" s="113">
        <v>10</v>
      </c>
      <c r="AN183" s="66">
        <f>SUM(AF183:AM183)</f>
        <v>22.5</v>
      </c>
      <c r="AO183" s="66">
        <v>22.5</v>
      </c>
      <c r="AP183" s="66">
        <f>AN183-AO183</f>
        <v>0</v>
      </c>
      <c r="AQ183" s="112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3"/>
      <c r="BC183" s="66">
        <f>AN183+AQ183+AR183+AS183+AT183+AU183+AV183+AW183+AX183+AY183+AZ183+BA183+BB183</f>
        <v>22.5</v>
      </c>
      <c r="BD183" s="66">
        <f>BC183-AO183</f>
        <v>0</v>
      </c>
      <c r="BE183" s="57"/>
      <c r="BF183" s="155"/>
      <c r="BG183" s="115"/>
      <c r="BH183" s="115"/>
      <c r="BI183" s="115"/>
      <c r="BJ183" s="115"/>
    </row>
    <row r="184" spans="1:62" s="118" customFormat="1" ht="34.5" customHeight="1" thickBot="1">
      <c r="A184" s="87">
        <v>54</v>
      </c>
      <c r="B184" s="153" t="s">
        <v>212</v>
      </c>
      <c r="C184" s="110" t="s">
        <v>91</v>
      </c>
      <c r="D184" s="10" t="s">
        <v>224</v>
      </c>
      <c r="E184" s="10"/>
      <c r="F184" s="105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101"/>
      <c r="AF184" s="66"/>
      <c r="AG184" s="66"/>
      <c r="AH184" s="102"/>
      <c r="AI184" s="103"/>
      <c r="AJ184" s="103"/>
      <c r="AK184" s="103"/>
      <c r="AL184" s="103"/>
      <c r="AM184" s="104"/>
      <c r="AN184" s="66"/>
      <c r="AO184" s="66"/>
      <c r="AP184" s="66"/>
      <c r="AQ184" s="102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4"/>
      <c r="BC184" s="66"/>
      <c r="BD184" s="66"/>
      <c r="BE184" s="66"/>
      <c r="BF184" s="173" t="s">
        <v>204</v>
      </c>
      <c r="BG184" s="117"/>
      <c r="BH184" s="117"/>
      <c r="BI184" s="117"/>
      <c r="BJ184" s="117"/>
    </row>
    <row r="185" spans="1:62" s="118" customFormat="1" ht="34.5" customHeight="1" thickBot="1">
      <c r="A185" s="87"/>
      <c r="B185" s="177"/>
      <c r="C185" s="10"/>
      <c r="D185" s="10"/>
      <c r="E185" s="10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101"/>
      <c r="AF185" s="66"/>
      <c r="AG185" s="66"/>
      <c r="AH185" s="102"/>
      <c r="AI185" s="103"/>
      <c r="AJ185" s="103"/>
      <c r="AK185" s="103"/>
      <c r="AL185" s="103"/>
      <c r="AM185" s="104"/>
      <c r="AN185" s="66"/>
      <c r="AO185" s="66"/>
      <c r="AP185" s="66"/>
      <c r="AQ185" s="102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4"/>
      <c r="BC185" s="66"/>
      <c r="BD185" s="66"/>
      <c r="BE185" s="66"/>
      <c r="BF185" s="154"/>
      <c r="BG185" s="117"/>
      <c r="BH185" s="117"/>
      <c r="BI185" s="117"/>
      <c r="BJ185" s="117"/>
    </row>
    <row r="186" spans="1:62" s="118" customFormat="1" ht="22.5" customHeight="1" thickBot="1">
      <c r="A186" s="267" t="s">
        <v>90</v>
      </c>
      <c r="B186" s="268"/>
      <c r="C186" s="268"/>
      <c r="D186" s="268"/>
      <c r="E186" s="269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>
        <f>SUM(Y179:Y184)</f>
        <v>68.5</v>
      </c>
      <c r="Z186" s="88"/>
      <c r="AA186" s="88"/>
      <c r="AB186" s="88"/>
      <c r="AC186" s="88"/>
      <c r="AD186" s="88"/>
      <c r="AE186" s="88"/>
      <c r="AF186" s="88">
        <f>SUM(AF179:AF184)</f>
        <v>68.5</v>
      </c>
      <c r="AG186" s="88">
        <f>SUM(AG179:AG184)</f>
        <v>0</v>
      </c>
      <c r="AH186" s="102">
        <f aca="true" t="shared" si="18" ref="AH186:AQ186">SUM(AH179:AH184)</f>
        <v>5</v>
      </c>
      <c r="AI186" s="102">
        <f t="shared" si="18"/>
        <v>0</v>
      </c>
      <c r="AJ186" s="102">
        <f t="shared" si="18"/>
        <v>0</v>
      </c>
      <c r="AK186" s="102">
        <f t="shared" si="18"/>
        <v>0</v>
      </c>
      <c r="AL186" s="102">
        <f t="shared" si="18"/>
        <v>0</v>
      </c>
      <c r="AM186" s="102">
        <f t="shared" si="18"/>
        <v>10</v>
      </c>
      <c r="AN186" s="102">
        <f t="shared" si="18"/>
        <v>83.5</v>
      </c>
      <c r="AO186" s="102">
        <f t="shared" si="18"/>
        <v>83.5</v>
      </c>
      <c r="AP186" s="102">
        <f t="shared" si="18"/>
        <v>0</v>
      </c>
      <c r="AQ186" s="102">
        <f t="shared" si="18"/>
        <v>0</v>
      </c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>
        <f>SUM(BC179:BC184)</f>
        <v>83.5</v>
      </c>
      <c r="BD186" s="102">
        <f>SUM(BD179:BD184)</f>
        <v>0</v>
      </c>
      <c r="BE186" s="102">
        <f>SUM(BE179:BE184)</f>
        <v>0</v>
      </c>
      <c r="BF186" s="67"/>
      <c r="BG186" s="117"/>
      <c r="BH186" s="117"/>
      <c r="BI186" s="117"/>
      <c r="BJ186" s="117"/>
    </row>
    <row r="187" spans="1:63" ht="12.75">
      <c r="A187" s="31"/>
      <c r="B187" s="15"/>
      <c r="C187" s="15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4"/>
      <c r="AF187" s="44"/>
      <c r="AG187" s="44"/>
      <c r="AH187" s="34"/>
      <c r="AI187" s="15"/>
      <c r="AJ187" s="15"/>
      <c r="AK187" s="15"/>
      <c r="AL187" s="15"/>
      <c r="AM187" s="47"/>
      <c r="AN187" s="44"/>
      <c r="AO187" s="44"/>
      <c r="AP187" s="44"/>
      <c r="AQ187" s="34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47"/>
      <c r="BC187" s="44"/>
      <c r="BD187" s="44"/>
      <c r="BE187" s="44"/>
      <c r="BF187" s="49"/>
      <c r="BG187" s="41"/>
      <c r="BH187" s="41"/>
      <c r="BI187" s="41"/>
      <c r="BJ187" s="41"/>
      <c r="BK187" s="65"/>
    </row>
    <row r="188" spans="1:63" ht="13.5" thickBot="1">
      <c r="A188" s="37"/>
      <c r="B188" s="32"/>
      <c r="C188" s="32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40"/>
      <c r="AF188" s="45"/>
      <c r="AG188" s="45"/>
      <c r="AH188" s="35"/>
      <c r="AI188" s="32"/>
      <c r="AJ188" s="32"/>
      <c r="AK188" s="32"/>
      <c r="AL188" s="32"/>
      <c r="AM188" s="36"/>
      <c r="AN188" s="45"/>
      <c r="AO188" s="45"/>
      <c r="AP188" s="45"/>
      <c r="AQ188" s="35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6"/>
      <c r="BC188" s="45"/>
      <c r="BD188" s="45"/>
      <c r="BE188" s="45"/>
      <c r="BF188" s="50"/>
      <c r="BG188" s="41"/>
      <c r="BH188" s="41"/>
      <c r="BI188" s="41"/>
      <c r="BJ188" s="41"/>
      <c r="BK188" s="65"/>
    </row>
    <row r="189" spans="1:63" ht="12.75">
      <c r="A189" s="28"/>
      <c r="B189" s="29"/>
      <c r="C189" s="29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9"/>
      <c r="AF189" s="43"/>
      <c r="AG189" s="43"/>
      <c r="AH189" s="33"/>
      <c r="AI189" s="29"/>
      <c r="AJ189" s="29"/>
      <c r="AK189" s="29"/>
      <c r="AL189" s="29"/>
      <c r="AM189" s="46"/>
      <c r="AN189" s="43"/>
      <c r="AO189" s="43"/>
      <c r="AP189" s="43"/>
      <c r="AQ189" s="33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46"/>
      <c r="BC189" s="43"/>
      <c r="BD189" s="43"/>
      <c r="BE189" s="43"/>
      <c r="BF189" s="48"/>
      <c r="BG189" s="41"/>
      <c r="BH189" s="41"/>
      <c r="BI189" s="41"/>
      <c r="BJ189" s="41"/>
      <c r="BK189" s="65"/>
    </row>
    <row r="190" spans="1:63" ht="12.75">
      <c r="A190" s="31"/>
      <c r="B190" s="15"/>
      <c r="C190" s="15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4"/>
      <c r="AF190" s="44"/>
      <c r="AG190" s="44"/>
      <c r="AH190" s="34"/>
      <c r="AI190" s="15"/>
      <c r="AJ190" s="15"/>
      <c r="AK190" s="15"/>
      <c r="AL190" s="15"/>
      <c r="AM190" s="47"/>
      <c r="AN190" s="44"/>
      <c r="AO190" s="44"/>
      <c r="AP190" s="44"/>
      <c r="AQ190" s="34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47"/>
      <c r="BC190" s="44"/>
      <c r="BD190" s="44"/>
      <c r="BE190" s="44"/>
      <c r="BF190" s="49"/>
      <c r="BG190" s="41"/>
      <c r="BH190" s="41"/>
      <c r="BI190" s="41"/>
      <c r="BJ190" s="41"/>
      <c r="BK190" s="65"/>
    </row>
    <row r="191" spans="1:63" ht="12.75">
      <c r="A191" s="31"/>
      <c r="B191" s="15"/>
      <c r="C191" s="15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4"/>
      <c r="AF191" s="44"/>
      <c r="AG191" s="44"/>
      <c r="AH191" s="34"/>
      <c r="AI191" s="15"/>
      <c r="AJ191" s="15"/>
      <c r="AK191" s="15"/>
      <c r="AL191" s="15"/>
      <c r="AM191" s="47"/>
      <c r="AN191" s="44"/>
      <c r="AO191" s="44"/>
      <c r="AP191" s="44"/>
      <c r="AQ191" s="34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47"/>
      <c r="BC191" s="44"/>
      <c r="BD191" s="44"/>
      <c r="BE191" s="44"/>
      <c r="BF191" s="49"/>
      <c r="BG191" s="41"/>
      <c r="BH191" s="41"/>
      <c r="BI191" s="41"/>
      <c r="BJ191" s="41"/>
      <c r="BK191" s="65"/>
    </row>
    <row r="192" spans="1:63" ht="13.5" thickBot="1">
      <c r="A192" s="37"/>
      <c r="B192" s="32"/>
      <c r="C192" s="32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40"/>
      <c r="AF192" s="45"/>
      <c r="AG192" s="45"/>
      <c r="AH192" s="35"/>
      <c r="AI192" s="32"/>
      <c r="AJ192" s="32"/>
      <c r="AK192" s="32"/>
      <c r="AL192" s="32"/>
      <c r="AM192" s="36"/>
      <c r="AN192" s="45"/>
      <c r="AO192" s="45"/>
      <c r="AP192" s="45"/>
      <c r="AQ192" s="35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6"/>
      <c r="BC192" s="45"/>
      <c r="BD192" s="45"/>
      <c r="BE192" s="45"/>
      <c r="BF192" s="50"/>
      <c r="BG192" s="41"/>
      <c r="BH192" s="41"/>
      <c r="BI192" s="41"/>
      <c r="BJ192" s="41"/>
      <c r="BK192" s="65"/>
    </row>
    <row r="193" spans="1:63" ht="12.75">
      <c r="A193" s="28"/>
      <c r="B193" s="29"/>
      <c r="C193" s="29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9"/>
      <c r="AF193" s="43"/>
      <c r="AG193" s="43"/>
      <c r="AH193" s="33"/>
      <c r="AI193" s="29"/>
      <c r="AJ193" s="29"/>
      <c r="AK193" s="29"/>
      <c r="AL193" s="29"/>
      <c r="AM193" s="46"/>
      <c r="AN193" s="43"/>
      <c r="AO193" s="43"/>
      <c r="AP193" s="43"/>
      <c r="AQ193" s="33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46"/>
      <c r="BC193" s="43"/>
      <c r="BD193" s="43"/>
      <c r="BE193" s="43"/>
      <c r="BF193" s="48"/>
      <c r="BG193" s="65"/>
      <c r="BH193" s="65"/>
      <c r="BI193" s="65"/>
      <c r="BJ193" s="65"/>
      <c r="BK193" s="65"/>
    </row>
    <row r="194" spans="1:63" ht="12.75">
      <c r="A194" s="31"/>
      <c r="B194" s="15"/>
      <c r="C194" s="15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4"/>
      <c r="AF194" s="44"/>
      <c r="AG194" s="44"/>
      <c r="AH194" s="34"/>
      <c r="AI194" s="15"/>
      <c r="AJ194" s="15"/>
      <c r="AK194" s="15"/>
      <c r="AL194" s="15"/>
      <c r="AM194" s="47"/>
      <c r="AN194" s="44"/>
      <c r="AO194" s="44"/>
      <c r="AP194" s="44"/>
      <c r="AQ194" s="34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47"/>
      <c r="BC194" s="44"/>
      <c r="BD194" s="44"/>
      <c r="BE194" s="44"/>
      <c r="BF194" s="49"/>
      <c r="BG194" s="65"/>
      <c r="BH194" s="65"/>
      <c r="BI194" s="65"/>
      <c r="BJ194" s="65"/>
      <c r="BK194" s="65"/>
    </row>
    <row r="195" spans="1:63" ht="12.75">
      <c r="A195" s="31"/>
      <c r="B195" s="15"/>
      <c r="C195" s="15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4"/>
      <c r="AF195" s="44"/>
      <c r="AG195" s="44"/>
      <c r="AH195" s="34"/>
      <c r="AI195" s="15"/>
      <c r="AJ195" s="15"/>
      <c r="AK195" s="15"/>
      <c r="AL195" s="15"/>
      <c r="AM195" s="47"/>
      <c r="AN195" s="44"/>
      <c r="AO195" s="44"/>
      <c r="AP195" s="44"/>
      <c r="AQ195" s="34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47"/>
      <c r="BC195" s="44"/>
      <c r="BD195" s="44"/>
      <c r="BE195" s="44"/>
      <c r="BF195" s="49"/>
      <c r="BG195" s="65"/>
      <c r="BH195" s="65"/>
      <c r="BI195" s="156"/>
      <c r="BJ195" s="65"/>
      <c r="BK195" s="65"/>
    </row>
    <row r="196" spans="1:63" ht="13.5" thickBot="1">
      <c r="A196" s="37"/>
      <c r="B196" s="32"/>
      <c r="C196" s="32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40"/>
      <c r="AF196" s="45"/>
      <c r="AG196" s="45"/>
      <c r="AH196" s="35"/>
      <c r="AI196" s="32"/>
      <c r="AJ196" s="32"/>
      <c r="AK196" s="32"/>
      <c r="AL196" s="32"/>
      <c r="AM196" s="36"/>
      <c r="AN196" s="45"/>
      <c r="AO196" s="45"/>
      <c r="AP196" s="45"/>
      <c r="AQ196" s="35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6"/>
      <c r="BC196" s="45"/>
      <c r="BD196" s="45"/>
      <c r="BE196" s="45"/>
      <c r="BF196" s="50"/>
      <c r="BG196" s="65"/>
      <c r="BH196" s="65"/>
      <c r="BI196" s="65"/>
      <c r="BJ196" s="65"/>
      <c r="BK196" s="65"/>
    </row>
    <row r="197" spans="1:63" ht="12.75">
      <c r="A197" s="28"/>
      <c r="B197" s="29"/>
      <c r="C197" s="29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9"/>
      <c r="AF197" s="43"/>
      <c r="AG197" s="43"/>
      <c r="AH197" s="33"/>
      <c r="AI197" s="29"/>
      <c r="AJ197" s="29"/>
      <c r="AK197" s="29"/>
      <c r="AL197" s="29"/>
      <c r="AM197" s="46"/>
      <c r="AN197" s="43"/>
      <c r="AO197" s="43"/>
      <c r="AP197" s="43"/>
      <c r="AQ197" s="33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46"/>
      <c r="BC197" s="43"/>
      <c r="BD197" s="43"/>
      <c r="BE197" s="43"/>
      <c r="BF197" s="48"/>
      <c r="BG197" s="65"/>
      <c r="BH197" s="65"/>
      <c r="BI197" s="65"/>
      <c r="BJ197" s="65"/>
      <c r="BK197" s="65"/>
    </row>
    <row r="198" spans="1:63" ht="12.75">
      <c r="A198" s="31"/>
      <c r="B198" s="15"/>
      <c r="C198" s="15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4"/>
      <c r="AF198" s="44"/>
      <c r="AG198" s="44"/>
      <c r="AH198" s="34"/>
      <c r="AI198" s="15"/>
      <c r="AJ198" s="15"/>
      <c r="AK198" s="15"/>
      <c r="AL198" s="15"/>
      <c r="AM198" s="47"/>
      <c r="AN198" s="44"/>
      <c r="AO198" s="44"/>
      <c r="AP198" s="44"/>
      <c r="AQ198" s="34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47"/>
      <c r="BC198" s="44"/>
      <c r="BD198" s="44"/>
      <c r="BE198" s="44"/>
      <c r="BF198" s="49"/>
      <c r="BG198" s="65"/>
      <c r="BH198" s="65"/>
      <c r="BI198" s="65"/>
      <c r="BJ198" s="65"/>
      <c r="BK198" s="65"/>
    </row>
    <row r="199" spans="1:63" ht="12.75">
      <c r="A199" s="31"/>
      <c r="B199" s="15"/>
      <c r="C199" s="15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4"/>
      <c r="AF199" s="44"/>
      <c r="AG199" s="44"/>
      <c r="AH199" s="34"/>
      <c r="AI199" s="15"/>
      <c r="AJ199" s="15"/>
      <c r="AK199" s="15"/>
      <c r="AL199" s="15"/>
      <c r="AM199" s="47"/>
      <c r="AN199" s="44"/>
      <c r="AO199" s="44"/>
      <c r="AP199" s="44"/>
      <c r="AQ199" s="34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47"/>
      <c r="BC199" s="44"/>
      <c r="BD199" s="44"/>
      <c r="BE199" s="44"/>
      <c r="BF199" s="49"/>
      <c r="BG199" s="65"/>
      <c r="BH199" s="65"/>
      <c r="BI199" s="65"/>
      <c r="BJ199" s="65"/>
      <c r="BK199" s="65"/>
    </row>
    <row r="200" spans="1:63" ht="12.75">
      <c r="A200" s="60"/>
      <c r="B200" s="61"/>
      <c r="C200" s="61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9"/>
      <c r="AF200" s="63"/>
      <c r="AG200" s="63"/>
      <c r="AH200" s="25"/>
      <c r="AI200" s="61"/>
      <c r="AJ200" s="61"/>
      <c r="AK200" s="61"/>
      <c r="AL200" s="61"/>
      <c r="AM200" s="62"/>
      <c r="AN200" s="63"/>
      <c r="AO200" s="63"/>
      <c r="AP200" s="63"/>
      <c r="AQ200" s="25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2"/>
      <c r="BC200" s="63"/>
      <c r="BD200" s="63"/>
      <c r="BE200" s="63"/>
      <c r="BF200" s="64"/>
      <c r="BG200" s="65"/>
      <c r="BH200" s="65"/>
      <c r="BI200" s="65"/>
      <c r="BJ200" s="65"/>
      <c r="BK200" s="65"/>
    </row>
    <row r="201" spans="6:63" ht="42.75" customHeight="1" thickBot="1"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70"/>
      <c r="V201" s="59"/>
      <c r="W201" s="59"/>
      <c r="X201" s="59"/>
      <c r="Y201" s="59"/>
      <c r="Z201" s="59"/>
      <c r="AA201" s="59"/>
      <c r="AB201" s="59"/>
      <c r="AC201" s="59"/>
      <c r="AD201" s="59"/>
      <c r="AE201" s="71"/>
      <c r="AF201" s="58"/>
      <c r="AG201" s="58"/>
      <c r="AH201" s="72"/>
      <c r="AI201" s="59"/>
      <c r="AJ201" s="59"/>
      <c r="AK201" s="59"/>
      <c r="AL201" s="59"/>
      <c r="AM201" s="71"/>
      <c r="AN201" s="58"/>
      <c r="AO201" s="58"/>
      <c r="AP201" s="58"/>
      <c r="AQ201" s="72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71"/>
      <c r="BC201" s="58"/>
      <c r="BD201" s="58"/>
      <c r="BE201" s="58"/>
      <c r="BF201" s="73"/>
      <c r="BG201" s="65"/>
      <c r="BH201" s="65"/>
      <c r="BI201" s="65"/>
      <c r="BJ201" s="65"/>
      <c r="BK201" s="65"/>
    </row>
    <row r="202" spans="1:63" ht="12.75">
      <c r="A202" s="41"/>
      <c r="B202" s="41"/>
      <c r="C202" s="41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65"/>
      <c r="BH202" s="65"/>
      <c r="BI202" s="65"/>
      <c r="BJ202" s="65"/>
      <c r="BK202" s="65"/>
    </row>
    <row r="203" spans="1:63" ht="12.75">
      <c r="A203" s="41"/>
      <c r="B203" s="41"/>
      <c r="C203" s="41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65"/>
      <c r="BH203" s="65"/>
      <c r="BI203" s="65"/>
      <c r="BJ203" s="65"/>
      <c r="BK203" s="65"/>
    </row>
    <row r="204" spans="1:63" ht="12.75">
      <c r="A204" s="41"/>
      <c r="B204" s="41"/>
      <c r="C204" s="41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65"/>
      <c r="BH204" s="65"/>
      <c r="BI204" s="65"/>
      <c r="BJ204" s="65"/>
      <c r="BK204" s="65"/>
    </row>
    <row r="205" spans="1:63" ht="12.75">
      <c r="A205" s="41"/>
      <c r="B205" s="41"/>
      <c r="C205" s="41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65"/>
      <c r="BH205" s="65"/>
      <c r="BI205" s="65"/>
      <c r="BJ205" s="65"/>
      <c r="BK205" s="65"/>
    </row>
    <row r="206" spans="1:63" ht="12.75">
      <c r="A206" s="41"/>
      <c r="B206" s="41"/>
      <c r="C206" s="41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65"/>
      <c r="BH206" s="65"/>
      <c r="BI206" s="65"/>
      <c r="BJ206" s="65"/>
      <c r="BK206" s="65"/>
    </row>
    <row r="207" spans="1:63" ht="12.75">
      <c r="A207" s="41"/>
      <c r="B207" s="41"/>
      <c r="C207" s="41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65"/>
      <c r="BH207" s="65"/>
      <c r="BI207" s="65"/>
      <c r="BJ207" s="65"/>
      <c r="BK207" s="65"/>
    </row>
    <row r="208" spans="1:63" ht="12.75">
      <c r="A208" s="41"/>
      <c r="B208" s="41"/>
      <c r="C208" s="41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65"/>
      <c r="BH208" s="65"/>
      <c r="BI208" s="65"/>
      <c r="BJ208" s="65"/>
      <c r="BK208" s="65"/>
    </row>
    <row r="209" spans="1:63" ht="12.75">
      <c r="A209" s="41"/>
      <c r="B209" s="41"/>
      <c r="C209" s="41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65"/>
      <c r="BH209" s="65"/>
      <c r="BI209" s="65"/>
      <c r="BJ209" s="65"/>
      <c r="BK209" s="65"/>
    </row>
    <row r="210" spans="1:63" ht="12.75">
      <c r="A210" s="41"/>
      <c r="B210" s="41"/>
      <c r="C210" s="41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65"/>
      <c r="BH210" s="65"/>
      <c r="BI210" s="65"/>
      <c r="BJ210" s="65"/>
      <c r="BK210" s="65"/>
    </row>
    <row r="211" spans="1:63" ht="12.75">
      <c r="A211" s="41"/>
      <c r="B211" s="41"/>
      <c r="C211" s="41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65"/>
      <c r="BH211" s="65"/>
      <c r="BI211" s="65"/>
      <c r="BJ211" s="65"/>
      <c r="BK211" s="65"/>
    </row>
    <row r="212" spans="1:63" ht="12.75">
      <c r="A212" s="41"/>
      <c r="B212" s="41"/>
      <c r="C212" s="41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65"/>
      <c r="BH212" s="65"/>
      <c r="BI212" s="65"/>
      <c r="BJ212" s="65"/>
      <c r="BK212" s="65"/>
    </row>
    <row r="213" spans="1:63" ht="12.75">
      <c r="A213" s="41"/>
      <c r="B213" s="41"/>
      <c r="C213" s="41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65"/>
      <c r="BH213" s="65"/>
      <c r="BI213" s="65"/>
      <c r="BJ213" s="65"/>
      <c r="BK213" s="65"/>
    </row>
    <row r="214" spans="1:63" ht="12.75">
      <c r="A214" s="41"/>
      <c r="B214" s="41"/>
      <c r="C214" s="41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65"/>
      <c r="BH214" s="65"/>
      <c r="BI214" s="65"/>
      <c r="BJ214" s="65"/>
      <c r="BK214" s="65"/>
    </row>
    <row r="215" spans="1:63" ht="12.75">
      <c r="A215" s="41"/>
      <c r="B215" s="41"/>
      <c r="C215" s="41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65"/>
      <c r="BH215" s="65"/>
      <c r="BI215" s="65"/>
      <c r="BJ215" s="65"/>
      <c r="BK215" s="65"/>
    </row>
    <row r="216" spans="1:63" ht="12.75">
      <c r="A216" s="41"/>
      <c r="B216" s="41"/>
      <c r="C216" s="41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65"/>
      <c r="BH216" s="65"/>
      <c r="BI216" s="65"/>
      <c r="BJ216" s="65"/>
      <c r="BK216" s="65"/>
    </row>
    <row r="217" spans="1:63" ht="12.75">
      <c r="A217" s="41"/>
      <c r="B217" s="41"/>
      <c r="C217" s="41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65"/>
      <c r="BH217" s="65"/>
      <c r="BI217" s="65"/>
      <c r="BJ217" s="65"/>
      <c r="BK217" s="65"/>
    </row>
    <row r="218" spans="1:63" ht="12.75">
      <c r="A218" s="41"/>
      <c r="B218" s="41"/>
      <c r="C218" s="41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65"/>
      <c r="BH218" s="65"/>
      <c r="BI218" s="65"/>
      <c r="BJ218" s="65"/>
      <c r="BK218" s="65"/>
    </row>
    <row r="219" spans="1:63" ht="12.75">
      <c r="A219" s="41"/>
      <c r="B219" s="41"/>
      <c r="C219" s="41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65"/>
      <c r="BH219" s="65"/>
      <c r="BI219" s="65"/>
      <c r="BJ219" s="65"/>
      <c r="BK219" s="65"/>
    </row>
    <row r="220" spans="1:63" ht="12.75">
      <c r="A220" s="41"/>
      <c r="B220" s="41"/>
      <c r="C220" s="41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65"/>
      <c r="BH220" s="65"/>
      <c r="BI220" s="65"/>
      <c r="BJ220" s="65"/>
      <c r="BK220" s="65"/>
    </row>
    <row r="221" spans="1:63" ht="12.75">
      <c r="A221" s="41"/>
      <c r="B221" s="41"/>
      <c r="C221" s="41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65"/>
      <c r="BH221" s="65"/>
      <c r="BI221" s="65"/>
      <c r="BJ221" s="65"/>
      <c r="BK221" s="65"/>
    </row>
    <row r="222" spans="1:63" ht="12.75">
      <c r="A222" s="41"/>
      <c r="B222" s="41"/>
      <c r="C222" s="41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65"/>
      <c r="BH222" s="65"/>
      <c r="BI222" s="65"/>
      <c r="BJ222" s="65"/>
      <c r="BK222" s="65"/>
    </row>
    <row r="223" spans="1:63" ht="12.75">
      <c r="A223" s="41"/>
      <c r="B223" s="41"/>
      <c r="C223" s="41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65"/>
      <c r="BH223" s="65"/>
      <c r="BI223" s="65"/>
      <c r="BJ223" s="65"/>
      <c r="BK223" s="65"/>
    </row>
    <row r="224" spans="1:63" ht="12.75">
      <c r="A224" s="41"/>
      <c r="B224" s="41"/>
      <c r="C224" s="41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65"/>
      <c r="BH224" s="65"/>
      <c r="BI224" s="65"/>
      <c r="BJ224" s="65"/>
      <c r="BK224" s="65"/>
    </row>
    <row r="225" spans="1:63" ht="12.75">
      <c r="A225" s="41"/>
      <c r="B225" s="41"/>
      <c r="C225" s="41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65"/>
      <c r="BH225" s="65"/>
      <c r="BI225" s="65"/>
      <c r="BJ225" s="65"/>
      <c r="BK225" s="65"/>
    </row>
    <row r="226" spans="1:63" ht="12.75">
      <c r="A226" s="41"/>
      <c r="B226" s="41"/>
      <c r="C226" s="41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65"/>
      <c r="BH226" s="65"/>
      <c r="BI226" s="65"/>
      <c r="BJ226" s="65"/>
      <c r="BK226" s="65"/>
    </row>
    <row r="227" spans="1:63" ht="12.75">
      <c r="A227" s="41"/>
      <c r="B227" s="41"/>
      <c r="C227" s="41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65"/>
      <c r="BH227" s="65"/>
      <c r="BI227" s="65"/>
      <c r="BJ227" s="65"/>
      <c r="BK227" s="65"/>
    </row>
    <row r="228" spans="1:63" ht="12.75">
      <c r="A228" s="41"/>
      <c r="B228" s="41"/>
      <c r="C228" s="41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65"/>
      <c r="BH228" s="65"/>
      <c r="BI228" s="65"/>
      <c r="BJ228" s="65"/>
      <c r="BK228" s="65"/>
    </row>
    <row r="229" spans="1:63" ht="12.75">
      <c r="A229" s="41"/>
      <c r="B229" s="41"/>
      <c r="C229" s="41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65"/>
      <c r="BH229" s="65"/>
      <c r="BI229" s="65"/>
      <c r="BJ229" s="65"/>
      <c r="BK229" s="65"/>
    </row>
    <row r="230" spans="1:63" ht="12.75">
      <c r="A230" s="41"/>
      <c r="B230" s="41"/>
      <c r="C230" s="41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65"/>
      <c r="BH230" s="65"/>
      <c r="BI230" s="65"/>
      <c r="BJ230" s="65"/>
      <c r="BK230" s="65"/>
    </row>
    <row r="231" spans="1:63" ht="12.75">
      <c r="A231" s="41"/>
      <c r="B231" s="41"/>
      <c r="C231" s="41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65"/>
      <c r="BH231" s="65"/>
      <c r="BI231" s="65"/>
      <c r="BJ231" s="65"/>
      <c r="BK231" s="65"/>
    </row>
    <row r="232" spans="1:63" ht="12.75">
      <c r="A232" s="41"/>
      <c r="B232" s="41"/>
      <c r="C232" s="41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65"/>
      <c r="BH232" s="65"/>
      <c r="BI232" s="65"/>
      <c r="BJ232" s="65"/>
      <c r="BK232" s="65"/>
    </row>
    <row r="233" spans="59:63" ht="56.25" customHeight="1">
      <c r="BG233" s="65"/>
      <c r="BH233" s="65"/>
      <c r="BI233" s="65"/>
      <c r="BJ233" s="65"/>
      <c r="BK233" s="65"/>
    </row>
    <row r="234" spans="1:63" ht="12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</row>
    <row r="235" spans="1:63" ht="12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</row>
    <row r="236" spans="1:63" ht="12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</row>
    <row r="237" spans="1:63" ht="12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</row>
    <row r="238" spans="1:63" ht="12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</row>
    <row r="239" spans="1:63" ht="12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</row>
    <row r="240" spans="1:63" ht="12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</row>
    <row r="241" spans="1:63" ht="12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</row>
    <row r="242" spans="1:63" ht="12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</row>
    <row r="243" spans="1:63" ht="12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</row>
    <row r="244" spans="1:63" ht="12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</row>
    <row r="245" spans="1:63" ht="12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</row>
    <row r="246" spans="1:63" ht="12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</row>
    <row r="247" spans="1:63" ht="12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</row>
    <row r="248" spans="1:63" ht="12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</row>
    <row r="249" spans="1:63" ht="12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</row>
    <row r="250" spans="1:63" ht="12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</row>
    <row r="251" spans="1:63" ht="12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</row>
    <row r="252" spans="1:63" ht="12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</row>
    <row r="253" spans="1:63" ht="12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</row>
    <row r="254" spans="1:63" ht="12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</row>
    <row r="255" spans="1:63" ht="12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</row>
    <row r="256" spans="1:63" ht="12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</row>
    <row r="257" spans="1:63" ht="12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</row>
    <row r="258" spans="1:63" ht="12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</row>
    <row r="259" spans="1:63" ht="12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</row>
    <row r="260" spans="1:63" ht="12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</row>
    <row r="261" spans="1:63" ht="12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</row>
    <row r="262" spans="1:63" ht="12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</row>
    <row r="263" spans="1:63" ht="12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</row>
    <row r="264" spans="1:63" ht="12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</row>
    <row r="265" spans="1:63" ht="12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</row>
    <row r="266" spans="1:63" ht="12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</row>
    <row r="267" spans="1:63" ht="12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</row>
    <row r="268" spans="1:63" ht="12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</row>
    <row r="269" spans="1:63" ht="12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</row>
    <row r="270" spans="1:63" ht="12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</row>
    <row r="271" spans="1:63" ht="12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</row>
    <row r="272" spans="1:63" ht="12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</row>
    <row r="273" spans="1:63" ht="12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</row>
    <row r="274" spans="1:63" ht="12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</row>
    <row r="275" spans="1:63" ht="12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</row>
    <row r="276" spans="1:63" ht="12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</row>
    <row r="277" spans="1:63" ht="12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</row>
    <row r="278" spans="1:63" ht="12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</row>
    <row r="279" spans="1:63" ht="12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</row>
    <row r="280" spans="1:63" ht="12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</row>
    <row r="281" spans="1:63" ht="12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</row>
    <row r="282" spans="1:63" ht="12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</row>
    <row r="283" spans="1:63" ht="12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</row>
    <row r="284" spans="1:63" ht="12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</row>
    <row r="285" spans="1:63" ht="12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</row>
    <row r="286" spans="1:63" ht="12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</row>
    <row r="287" spans="1:63" ht="12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</row>
    <row r="288" spans="1:63" ht="12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</row>
    <row r="289" spans="1:63" ht="12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</row>
    <row r="290" spans="1:63" ht="12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</row>
    <row r="291" spans="1:63" ht="12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</row>
    <row r="292" spans="1:63" ht="12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</row>
    <row r="293" spans="1:63" ht="12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</row>
    <row r="294" spans="1:63" ht="12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</row>
    <row r="295" spans="1:63" ht="12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</row>
    <row r="296" spans="1:63" ht="12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</row>
    <row r="297" spans="1:63" ht="12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</row>
    <row r="298" spans="1:63" ht="12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</row>
    <row r="299" spans="1:63" ht="12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</row>
    <row r="300" spans="1:63" ht="12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</row>
    <row r="301" spans="1:63" ht="12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</row>
    <row r="302" spans="1:63" ht="12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</row>
    <row r="303" spans="1:63" ht="12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</row>
    <row r="304" spans="1:63" ht="12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</row>
    <row r="305" spans="1:63" ht="12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</row>
    <row r="306" spans="1:63" ht="12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</row>
    <row r="307" spans="1:63" ht="12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</row>
    <row r="308" spans="1:63" ht="12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</row>
    <row r="309" spans="1:63" ht="12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</row>
    <row r="310" spans="1:63" ht="12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</row>
    <row r="311" spans="1:63" ht="12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</row>
    <row r="312" spans="1:63" ht="12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</row>
    <row r="313" spans="1:63" ht="12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</row>
    <row r="314" spans="1:63" ht="12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</row>
    <row r="315" spans="1:63" ht="12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</row>
    <row r="316" spans="1:63" ht="12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</row>
    <row r="317" spans="1:63" ht="12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</row>
    <row r="318" spans="1:63" ht="12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</row>
    <row r="319" spans="1:63" ht="12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</row>
    <row r="320" spans="1:63" ht="12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</row>
    <row r="321" spans="1:63" ht="12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</row>
    <row r="322" spans="1:63" ht="12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</row>
    <row r="323" spans="1:63" ht="12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</row>
    <row r="324" spans="1:63" ht="12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</row>
    <row r="325" spans="1:63" ht="12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</row>
    <row r="326" spans="1:63" ht="12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</row>
    <row r="327" spans="1:63" ht="12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</row>
    <row r="328" spans="1:63" ht="12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</row>
    <row r="329" spans="1:63" ht="12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</row>
    <row r="330" spans="1:63" ht="12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</row>
    <row r="331" spans="1:63" ht="12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</row>
    <row r="332" spans="1:63" ht="12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</row>
    <row r="333" spans="1:63" ht="12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</row>
    <row r="334" spans="1:63" ht="12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</row>
    <row r="335" spans="1:63" ht="12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</row>
    <row r="336" spans="1:63" ht="12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</row>
    <row r="337" spans="1:63" ht="12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</row>
    <row r="338" spans="1:63" ht="12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</row>
    <row r="339" spans="1:63" ht="12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</row>
    <row r="340" spans="1:63" ht="12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</row>
    <row r="341" spans="1:63" ht="12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</row>
    <row r="342" spans="1:63" ht="12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</row>
    <row r="343" spans="1:63" ht="12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</row>
    <row r="344" spans="1:63" ht="12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</row>
    <row r="345" spans="1:63" ht="12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</row>
    <row r="346" spans="1:63" ht="12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</row>
    <row r="347" spans="1:63" ht="12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</row>
    <row r="348" spans="1:63" ht="12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</row>
    <row r="349" spans="1:63" ht="12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</row>
    <row r="350" spans="1:63" ht="12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</row>
    <row r="351" spans="1:63" ht="12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</row>
    <row r="352" spans="1:63" ht="12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</row>
    <row r="353" spans="1:63" ht="12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</row>
    <row r="354" spans="1:63" ht="12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</row>
    <row r="355" spans="1:63" ht="12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</row>
    <row r="356" spans="1:63" ht="12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</row>
    <row r="357" spans="1:63" ht="12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</row>
    <row r="358" spans="1:63" ht="12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</row>
    <row r="359" spans="1:63" ht="12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</row>
    <row r="360" spans="1:63" ht="12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</row>
    <row r="361" spans="1:63" ht="12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</row>
    <row r="362" spans="1:63" ht="12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</row>
    <row r="363" spans="1:63" ht="12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</row>
    <row r="364" spans="1:63" ht="12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</row>
    <row r="365" spans="1:63" ht="12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</row>
    <row r="366" spans="1:63" ht="12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</row>
    <row r="367" spans="1:63" ht="12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</row>
    <row r="368" spans="1:63" ht="12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</row>
    <row r="369" spans="1:63" ht="12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</row>
    <row r="370" spans="1:63" ht="12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</row>
    <row r="371" spans="1:63" ht="12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</row>
    <row r="372" spans="1:63" ht="12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</row>
    <row r="373" spans="1:63" ht="12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</row>
    <row r="374" spans="1:63" ht="12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</row>
    <row r="375" spans="1:63" ht="12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</row>
    <row r="376" spans="1:63" ht="12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</row>
    <row r="377" spans="1:63" ht="12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</row>
    <row r="378" spans="1:63" ht="12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</row>
    <row r="379" spans="1:63" ht="12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</row>
    <row r="380" spans="1:63" ht="12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</row>
    <row r="381" spans="1:63" ht="12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</row>
    <row r="382" spans="1:63" ht="12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</row>
    <row r="383" spans="1:63" ht="12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</row>
    <row r="384" spans="1:63" ht="12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</row>
    <row r="385" spans="1:63" ht="12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</row>
    <row r="386" spans="1:63" ht="12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</row>
    <row r="387" spans="1:63" ht="12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</row>
    <row r="388" spans="1:63" ht="12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</row>
    <row r="389" spans="1:63" ht="12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</row>
    <row r="390" spans="1:63" ht="12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</row>
    <row r="391" spans="1:63" ht="12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</row>
    <row r="392" spans="1:63" ht="12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</row>
    <row r="393" spans="1:63" ht="12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</row>
    <row r="394" spans="1:63" ht="12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</row>
    <row r="395" spans="1:63" ht="12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</row>
    <row r="396" spans="1:63" ht="12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</row>
    <row r="397" spans="1:63" ht="12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</row>
    <row r="398" spans="1:63" ht="12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</row>
    <row r="399" spans="1:63" ht="12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</row>
    <row r="400" spans="1:63" ht="12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</row>
    <row r="401" spans="1:63" ht="12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</row>
    <row r="402" spans="1:63" ht="12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</row>
    <row r="403" spans="1:63" ht="12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</row>
    <row r="404" spans="1:63" ht="12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</row>
    <row r="405" spans="1:63" ht="12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</row>
    <row r="406" spans="1:63" ht="12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</row>
    <row r="407" spans="1:63" ht="12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</row>
    <row r="408" spans="1:63" ht="12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</row>
    <row r="409" spans="1:63" ht="12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</row>
    <row r="410" spans="1:63" ht="12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</row>
    <row r="411" spans="1:63" ht="12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</row>
    <row r="412" spans="1:63" ht="12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</row>
    <row r="413" spans="1:63" ht="12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</row>
    <row r="414" spans="1:63" ht="12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</row>
    <row r="415" spans="1:63" ht="12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</row>
    <row r="416" spans="1:63" ht="12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</row>
    <row r="417" spans="1:63" ht="12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</row>
    <row r="418" spans="1:63" ht="12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</row>
    <row r="419" spans="1:63" ht="12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</row>
    <row r="420" spans="1:63" ht="12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</row>
    <row r="421" spans="1:63" ht="12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</row>
    <row r="422" spans="1:63" ht="12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</row>
    <row r="423" spans="1:63" ht="12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</row>
    <row r="424" spans="1:63" ht="12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</row>
    <row r="425" spans="1:63" ht="12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</row>
    <row r="426" spans="1:63" ht="12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</row>
    <row r="427" spans="1:63" ht="12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</row>
    <row r="428" spans="1:63" ht="12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</row>
    <row r="429" spans="1:63" ht="12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</row>
    <row r="430" spans="1:63" ht="12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</row>
    <row r="431" spans="1:63" ht="12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</row>
    <row r="432" spans="1:63" ht="12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</row>
    <row r="433" spans="1:63" ht="12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</row>
    <row r="434" spans="1:63" ht="12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</row>
    <row r="435" spans="1:63" ht="12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</row>
    <row r="436" spans="1:63" ht="12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</row>
    <row r="437" spans="1:63" ht="12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</row>
    <row r="438" spans="1:63" ht="12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</row>
    <row r="439" spans="1:63" ht="12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</row>
    <row r="440" spans="1:63" ht="12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</row>
    <row r="441" spans="1:63" ht="12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</row>
    <row r="442" spans="1:63" ht="12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</row>
    <row r="443" spans="1:63" ht="12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</row>
    <row r="444" spans="1:63" ht="12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</row>
    <row r="445" spans="1:63" ht="12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</row>
    <row r="446" spans="1:63" ht="12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</row>
    <row r="447" spans="1:63" ht="12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</row>
    <row r="448" spans="1:63" ht="12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</row>
    <row r="449" spans="1:63" ht="12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</row>
    <row r="450" spans="1:63" ht="12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</row>
    <row r="451" spans="1:63" ht="12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</row>
    <row r="452" spans="1:63" ht="12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</row>
    <row r="453" spans="1:63" ht="12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</row>
    <row r="454" spans="1:63" ht="12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</row>
    <row r="455" spans="1:63" ht="12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</row>
    <row r="456" spans="1:63" ht="12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</row>
    <row r="457" spans="1:63" ht="12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</row>
    <row r="458" spans="1:63" ht="12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</row>
    <row r="459" spans="1:63" ht="12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</row>
    <row r="460" spans="1:63" ht="12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</row>
    <row r="461" spans="1:63" ht="12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</row>
    <row r="462" spans="1:63" ht="12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</row>
    <row r="463" spans="1:63" ht="12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</row>
    <row r="464" spans="1:63" ht="12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</row>
    <row r="465" spans="1:63" ht="12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</row>
    <row r="466" spans="1:63" ht="12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</row>
    <row r="467" spans="1:63" ht="12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</row>
    <row r="468" spans="1:63" ht="12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</row>
    <row r="469" spans="1:63" ht="12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</row>
    <row r="470" spans="1:63" ht="12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</row>
    <row r="471" spans="1:63" ht="12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</row>
    <row r="472" spans="1:63" ht="12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</row>
    <row r="473" spans="1:63" ht="12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</row>
    <row r="474" spans="1:63" ht="12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</row>
    <row r="475" spans="1:63" ht="12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</row>
    <row r="476" spans="1:63" ht="12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</row>
    <row r="477" spans="1:63" ht="12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</row>
    <row r="478" spans="1:63" ht="12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</row>
    <row r="479" spans="1:63" ht="12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</row>
    <row r="480" spans="1:63" ht="12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</row>
    <row r="481" spans="1:63" ht="12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</row>
    <row r="482" spans="1:63" ht="12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</row>
    <row r="483" spans="1:63" ht="12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</row>
    <row r="484" spans="1:63" ht="12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</row>
    <row r="485" spans="1:63" ht="12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</row>
    <row r="486" spans="1:63" ht="12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</row>
    <row r="487" spans="1:63" ht="12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</row>
    <row r="488" spans="1:63" ht="12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</row>
    <row r="489" spans="1:63" ht="12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</row>
    <row r="490" spans="1:63" ht="12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</row>
    <row r="491" spans="1:63" ht="12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</row>
    <row r="492" spans="1:63" ht="12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</row>
    <row r="493" spans="1:63" ht="12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</row>
    <row r="494" spans="1:63" ht="12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</row>
    <row r="495" spans="1:63" ht="12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</row>
    <row r="496" spans="1:63" ht="12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</row>
    <row r="497" spans="1:63" ht="12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</row>
    <row r="498" spans="1:63" ht="12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</row>
    <row r="499" spans="1:63" ht="12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</row>
    <row r="500" spans="1:63" ht="12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</row>
    <row r="501" spans="1:63" ht="12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</row>
    <row r="502" spans="1:63" ht="12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</row>
    <row r="503" spans="1:63" ht="12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</row>
    <row r="504" spans="1:63" ht="12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</row>
    <row r="505" spans="1:63" ht="12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</row>
    <row r="506" spans="1:63" ht="12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</row>
    <row r="507" spans="1:63" ht="12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</row>
    <row r="508" spans="1:63" ht="12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</row>
    <row r="509" spans="1:63" ht="12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</row>
    <row r="510" spans="1:63" ht="12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</row>
    <row r="511" spans="1:63" ht="12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</row>
    <row r="512" spans="1:63" ht="12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</row>
    <row r="513" spans="1:63" ht="12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</row>
    <row r="514" spans="1:63" ht="12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</row>
    <row r="515" spans="1:63" ht="12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</row>
    <row r="516" spans="1:63" ht="12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</row>
    <row r="517" spans="1:63" ht="12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</row>
    <row r="518" spans="1:63" ht="12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</row>
    <row r="519" spans="1:63" ht="12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</row>
    <row r="520" spans="1:63" ht="12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</row>
    <row r="521" spans="1:63" ht="12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</row>
    <row r="522" spans="1:63" ht="12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</row>
    <row r="523" spans="1:63" ht="12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</row>
    <row r="524" spans="1:63" ht="12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</row>
    <row r="525" spans="1:63" ht="12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</row>
    <row r="526" spans="1:63" ht="12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</row>
    <row r="527" spans="1:63" ht="12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</row>
    <row r="528" spans="1:63" ht="12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</row>
    <row r="529" spans="1:63" ht="12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</row>
    <row r="530" spans="1:63" ht="12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</row>
    <row r="531" spans="1:63" ht="12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</row>
    <row r="532" spans="1:63" ht="12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</row>
    <row r="533" spans="1:63" ht="12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</row>
    <row r="534" spans="1:63" ht="12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</row>
    <row r="535" spans="1:63" ht="12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</row>
    <row r="536" spans="1:63" ht="12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</row>
    <row r="537" spans="1:63" ht="12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</row>
    <row r="538" spans="1:63" ht="12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</row>
    <row r="539" spans="1:63" ht="12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</row>
    <row r="540" spans="1:63" ht="12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</row>
    <row r="541" spans="1:63" ht="12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</row>
    <row r="542" spans="1:63" ht="12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</row>
    <row r="543" spans="1:63" ht="12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</row>
    <row r="544" spans="1:63" ht="12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</row>
    <row r="545" spans="1:63" ht="12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</row>
    <row r="546" spans="1:63" ht="12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</row>
    <row r="547" spans="1:63" ht="12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</row>
    <row r="548" spans="1:63" ht="12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</row>
    <row r="549" spans="1:63" ht="12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</row>
    <row r="550" spans="1:63" ht="12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</row>
    <row r="551" spans="1:63" ht="12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</row>
    <row r="552" spans="1:63" ht="12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</row>
    <row r="553" spans="1:63" ht="12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</row>
    <row r="554" spans="1:63" ht="12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</row>
    <row r="555" spans="1:63" ht="12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</row>
    <row r="556" spans="1:63" ht="12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</row>
    <row r="557" spans="1:63" ht="12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</row>
    <row r="558" spans="1:63" ht="12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</row>
    <row r="559" spans="1:63" ht="12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</row>
    <row r="560" spans="1:63" ht="12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</row>
    <row r="561" spans="1:63" ht="12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</row>
    <row r="562" spans="1:63" ht="12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</row>
    <row r="563" spans="1:63" ht="12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</row>
    <row r="564" spans="1:63" ht="12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</row>
    <row r="565" spans="1:63" ht="12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</row>
    <row r="566" spans="1:63" ht="12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</row>
    <row r="567" spans="1:63" ht="12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</row>
    <row r="568" spans="1:63" ht="12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</row>
    <row r="569" spans="1:63" ht="12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</row>
    <row r="570" spans="1:63" ht="12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</row>
    <row r="571" spans="1:63" ht="12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</row>
    <row r="572" spans="1:63" ht="12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</row>
    <row r="573" spans="1:63" ht="12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</row>
    <row r="574" spans="1:63" ht="12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</row>
    <row r="575" spans="1:63" ht="12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</row>
    <row r="576" spans="1:63" ht="12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</row>
    <row r="577" spans="1:63" ht="12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</row>
    <row r="578" spans="4:31" ht="12.75"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</row>
    <row r="579" spans="4:31" ht="12.75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4:31" ht="12.75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4:31" ht="12.75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4:31" ht="12.75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4:31" ht="12.75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4:31" ht="12.75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4:31" ht="12.75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4:31" ht="12.75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4:31" ht="12.75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4:31" ht="12.75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4:31" ht="12.75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4:31" ht="12.75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4:31" ht="12.75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4:31" ht="12.75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4:31" ht="12.75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4:31" ht="12.75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4:31" ht="12.75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4:31" ht="12.75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4:31" ht="12.75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4:31" ht="12.75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4:31" ht="12.75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4:31" ht="12.75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4:31" ht="12.75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4:31" ht="12.75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4:31" ht="12.75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4:31" ht="12.75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4:31" ht="12.75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4:31" ht="12.75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4:31" ht="12.75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4:31" ht="12.75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4:31" ht="12.75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4:31" ht="12.75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4:31" ht="12.75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4:31" ht="12.75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4:31" ht="12.75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4:31" ht="12.75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4:31" ht="12.75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4:31" ht="12.75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4:31" ht="12.75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4:31" ht="12.75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4:31" ht="12.75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4:31" ht="12.75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4:31" ht="12.75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4:31" ht="12.75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4:31" ht="12.75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4:31" ht="12.75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4:31" ht="12.75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4:31" ht="12.75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4:31" ht="12.75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4:31" ht="12.75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4:31" ht="12.75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4:31" ht="12.75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4:31" ht="12.75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4:31" ht="12.75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4:31" ht="12.75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4:31" ht="12.75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4:31" ht="12.75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 spans="4:31" ht="12.75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 spans="4:31" ht="12.75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 spans="4:31" ht="12.75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4:31" ht="12.75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4:31" ht="12.75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 spans="4:31" ht="12.75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 spans="4:31" ht="12.75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4:31" ht="12.75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4:31" ht="12.75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4:31" ht="12.75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 spans="4:31" ht="12.75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 spans="4:31" ht="12.75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 spans="4:31" ht="12.75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 spans="4:31" ht="12.75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 spans="4:31" ht="12.75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 spans="4:31" ht="12.75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 spans="4:31" ht="12.75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 spans="4:31" ht="12.75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 spans="4:31" ht="12.75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 spans="4:31" ht="12.75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 spans="4:31" ht="12.75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 spans="4:31" ht="12.75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 spans="4:31" ht="12.75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 spans="4:31" ht="12.75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 spans="4:31" ht="12.75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 spans="4:31" ht="12.75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 spans="4:31" ht="12.75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 spans="4:31" ht="12.75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 spans="4:31" ht="12.75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 spans="4:31" ht="12.75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 spans="4:31" ht="12.75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 spans="4:31" ht="12.75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 spans="4:31" ht="12.75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 spans="4:31" ht="12.75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 spans="4:31" ht="12.75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 spans="4:31" ht="12.75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 spans="4:31" ht="12.75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 spans="4:31" ht="12.75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 spans="4:31" ht="12.75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 spans="4:31" ht="12.75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 spans="4:31" ht="12.75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 spans="4:31" ht="12.75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 spans="4:31" ht="12.75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 spans="4:31" ht="12.75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 spans="4:31" ht="12.75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 spans="4:31" ht="12.75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 spans="4:31" ht="12.75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 spans="4:31" ht="12.75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 spans="4:31" ht="12.75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 spans="4:31" ht="12.75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 spans="4:31" ht="12.75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 spans="4:31" ht="12.75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 spans="4:31" ht="12.75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 spans="4:31" ht="12.75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 spans="4:31" ht="12.75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 spans="4:31" ht="12.75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 spans="4:31" ht="12.75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 spans="4:31" ht="12.75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 spans="4:31" ht="12.75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 spans="4:31" ht="12.75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 spans="4:31" ht="12.75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 spans="4:31" ht="12.75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4:31" ht="12.75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 spans="4:31" ht="12.75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 spans="4:31" ht="12.75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4:31" ht="12.75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 spans="4:31" ht="12.75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 spans="4:31" ht="12.75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 spans="4:31" ht="12.75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 spans="4:31" ht="12.75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 spans="4:31" ht="12.75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 spans="4:31" ht="12.75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 spans="4:31" ht="12.75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 spans="4:31" ht="12.75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 spans="4:31" ht="12.75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 spans="4:31" ht="12.75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 spans="4:31" ht="12.75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 spans="4:31" ht="12.75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 spans="4:31" ht="12.75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 spans="4:31" ht="12.75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 spans="4:31" ht="12.75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 spans="4:31" ht="12.75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 spans="4:31" ht="12.75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 spans="4:31" ht="12.75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 spans="4:31" ht="12.75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 spans="4:31" ht="12.75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 spans="4:31" ht="12.75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 spans="4:31" ht="12.75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4:31" ht="12.75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4:31" ht="12.75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4:31" ht="12.75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4:31" ht="12.75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4:31" ht="12.75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 spans="4:31" ht="12.75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 spans="4:31" ht="12.75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 spans="4:31" ht="12.75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 spans="4:31" ht="12.75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 spans="4:31" ht="12.75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 spans="4:31" ht="12.75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4:31" ht="12.75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 spans="4:31" ht="12.75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 spans="4:31" ht="12.75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4:31" ht="12.75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4:31" ht="12.75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 spans="4:31" ht="12.75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 spans="4:31" ht="12.75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 spans="4:31" ht="12.75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 spans="4:31" ht="12.75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 spans="4:31" ht="12.75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 spans="4:31" ht="12.75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4:31" ht="12.75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 spans="4:31" ht="12.75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 spans="4:31" ht="12.75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 spans="4:31" ht="12.75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 spans="4:31" ht="12.75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 spans="4:31" ht="12.75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 spans="4:31" ht="12.75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 spans="4:31" ht="12.75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 spans="4:31" ht="12.75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 spans="4:31" ht="12.75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 spans="4:31" ht="12.75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 spans="4:31" ht="12.75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 spans="4:31" ht="12.75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 spans="4:31" ht="12.75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 spans="4:31" ht="12.75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 spans="4:31" ht="12.75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 spans="4:31" ht="12.75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 spans="4:31" ht="12.75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 spans="4:31" ht="12.75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 spans="4:31" ht="12.75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 spans="4:31" ht="12.75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 spans="4:31" ht="12.75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 spans="4:31" ht="12.75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 spans="4:31" ht="12.75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 spans="4:31" ht="12.75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 spans="4:31" ht="12.75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 spans="4:31" ht="12.75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 spans="4:31" ht="12.75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 spans="4:31" ht="12.75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 spans="4:31" ht="12.75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 spans="4:31" ht="12.75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 spans="4:31" ht="12.75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 spans="4:31" ht="12.75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 spans="4:31" ht="12.75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 spans="4:31" ht="12.75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 spans="4:31" ht="12.75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 spans="4:31" ht="12.75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  <row r="783" spans="4:31" ht="12.75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</row>
    <row r="784" spans="4:31" ht="12.75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</row>
    <row r="785" spans="4:31" ht="12.75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</row>
    <row r="786" spans="4:31" ht="12.75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</row>
    <row r="787" spans="4:31" ht="12.75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</row>
    <row r="788" spans="4:31" ht="12.75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</row>
    <row r="789" spans="4:31" ht="12.75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</row>
    <row r="790" spans="4:31" ht="12.75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</row>
    <row r="791" spans="4:31" ht="12.75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</row>
    <row r="792" spans="4:31" ht="12.75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</row>
    <row r="793" spans="4:31" ht="12.75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</row>
    <row r="794" spans="4:31" ht="12.75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</row>
    <row r="795" spans="4:31" ht="12.75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</row>
    <row r="796" spans="4:31" ht="12.75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</row>
    <row r="797" spans="4:31" ht="12.75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</row>
    <row r="798" spans="4:31" ht="12.75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</row>
    <row r="799" spans="4:31" ht="12.75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 spans="4:31" ht="12.75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 spans="4:31" ht="12.75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 spans="4:31" ht="12.75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</row>
    <row r="803" spans="4:31" ht="12.75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 spans="4:31" ht="12.75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 spans="4:31" ht="12.75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 spans="4:31" ht="12.75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</row>
    <row r="807" spans="4:31" ht="12.75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</row>
    <row r="808" spans="4:31" ht="12.75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</row>
    <row r="809" spans="4:31" ht="12.75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 spans="4:31" ht="12.75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 spans="4:31" ht="12.75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 spans="4:31" ht="12.75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 spans="4:31" ht="12.75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 spans="4:31" ht="12.75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 spans="4:31" ht="12.75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 spans="4:31" ht="12.75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 spans="4:31" ht="12.75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</row>
    <row r="818" spans="4:31" ht="12.75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</row>
    <row r="819" spans="4:31" ht="12.75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</row>
    <row r="820" spans="4:31" ht="12.75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</row>
    <row r="821" spans="4:31" ht="12.75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</row>
    <row r="822" spans="4:31" ht="12.75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</row>
    <row r="823" spans="4:31" ht="12.75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</row>
    <row r="824" spans="4:31" ht="12.75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</row>
    <row r="825" spans="4:31" ht="12.75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</row>
    <row r="826" spans="4:31" ht="12.75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</row>
    <row r="827" spans="4:31" ht="12.75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</row>
    <row r="828" spans="4:31" ht="12.75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</row>
    <row r="829" spans="4:31" ht="12.75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</row>
    <row r="830" spans="4:31" ht="12.75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</row>
    <row r="831" spans="4:31" ht="12.75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</row>
    <row r="832" spans="4:31" ht="12.75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</row>
    <row r="833" spans="4:31" ht="12.75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</row>
    <row r="834" spans="4:31" ht="12.75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</row>
    <row r="835" spans="4:31" ht="12.75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</row>
    <row r="836" spans="4:31" ht="12.75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</row>
    <row r="837" spans="4:31" ht="12.75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</row>
    <row r="838" spans="4:31" ht="12.75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</row>
    <row r="839" spans="4:31" ht="12.75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</row>
    <row r="840" spans="4:31" ht="12.75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</row>
    <row r="841" spans="4:31" ht="12.75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</row>
    <row r="842" spans="4:31" ht="12.75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</row>
    <row r="843" spans="4:31" ht="12.75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</row>
    <row r="844" spans="4:31" ht="12.75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</row>
    <row r="845" spans="4:31" ht="12.75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</row>
    <row r="846" spans="4:31" ht="12.75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</row>
    <row r="847" spans="4:31" ht="12.75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</row>
    <row r="848" spans="4:31" ht="12.75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</row>
    <row r="849" spans="4:31" ht="12.75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</row>
    <row r="850" spans="4:31" ht="12.75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</row>
    <row r="851" spans="4:31" ht="12.75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</row>
    <row r="852" spans="4:31" ht="12.75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</row>
    <row r="853" spans="4:31" ht="12.75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</row>
    <row r="854" spans="4:31" ht="12.75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</row>
    <row r="855" spans="4:31" ht="12.75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</row>
    <row r="856" spans="4:31" ht="12.75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</row>
    <row r="857" spans="4:31" ht="12.75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</row>
    <row r="858" spans="4:31" ht="12.75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</row>
    <row r="859" spans="4:31" ht="12.75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</row>
    <row r="860" spans="4:31" ht="12.75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</row>
    <row r="861" spans="4:31" ht="12.75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</row>
    <row r="862" spans="4:31" ht="12.75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</row>
    <row r="863" spans="4:31" ht="12.75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</row>
    <row r="864" spans="4:31" ht="12.75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</row>
    <row r="865" spans="4:31" ht="12.75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</row>
    <row r="866" spans="4:31" ht="12.75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</row>
    <row r="867" spans="4:31" ht="12.75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</row>
    <row r="868" spans="4:31" ht="12.75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</row>
    <row r="869" spans="4:31" ht="12.75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</row>
    <row r="870" spans="4:31" ht="12.75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</row>
    <row r="871" spans="4:31" ht="12.75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</row>
    <row r="872" spans="4:31" ht="12.75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</row>
    <row r="873" spans="4:31" ht="12.75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</row>
    <row r="874" spans="4:31" ht="12.75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</row>
    <row r="875" spans="4:31" ht="12.75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</row>
    <row r="876" spans="4:31" ht="12.75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</row>
    <row r="877" spans="4:31" ht="12.75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</row>
    <row r="878" spans="4:31" ht="12.75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</row>
    <row r="879" spans="4:31" ht="12.75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</row>
    <row r="880" spans="4:31" ht="12.75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</row>
    <row r="881" spans="4:31" ht="12.75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</row>
    <row r="882" spans="4:31" ht="12.75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</row>
    <row r="883" spans="4:31" ht="12.75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</row>
    <row r="884" spans="4:31" ht="12.75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</row>
    <row r="885" spans="4:31" ht="12.75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</row>
    <row r="886" spans="4:31" ht="12.75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</row>
    <row r="887" spans="4:31" ht="12.75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</row>
    <row r="888" spans="4:31" ht="12.75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</row>
    <row r="889" spans="4:31" ht="12.75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</row>
    <row r="890" spans="4:31" ht="12.75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</row>
    <row r="891" spans="4:31" ht="12.75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</row>
    <row r="892" spans="4:31" ht="12.75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</row>
    <row r="893" spans="4:31" ht="12.75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</row>
    <row r="894" spans="4:31" ht="12.75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</row>
    <row r="895" spans="4:31" ht="12.75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</row>
    <row r="896" spans="4:31" ht="12.75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</row>
    <row r="897" spans="4:31" ht="12.75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</row>
    <row r="898" spans="4:31" ht="12.75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</row>
    <row r="899" spans="4:31" ht="12.75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</row>
    <row r="900" spans="4:31" ht="12.75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</row>
    <row r="901" spans="4:31" ht="12.75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</row>
    <row r="902" spans="4:31" ht="12.75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</row>
    <row r="903" spans="4:31" ht="12.75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</row>
    <row r="904" spans="4:31" ht="12.75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</row>
    <row r="905" spans="4:31" ht="12.75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</row>
    <row r="906" spans="4:31" ht="12.75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</row>
    <row r="907" spans="4:31" ht="12.75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</row>
    <row r="908" spans="4:31" ht="12.75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</row>
    <row r="909" spans="4:31" ht="12.75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</row>
    <row r="910" spans="4:31" ht="12.75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</row>
    <row r="911" spans="4:31" ht="12.75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</row>
    <row r="912" spans="4:31" ht="12.75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</row>
    <row r="913" spans="4:31" ht="12.75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</row>
    <row r="914" spans="4:31" ht="12.75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</row>
    <row r="915" spans="4:31" ht="12.75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</row>
    <row r="916" spans="4:31" ht="12.75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</row>
    <row r="917" spans="4:31" ht="12.75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</row>
    <row r="918" spans="4:31" ht="12.75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</row>
    <row r="919" spans="4:31" ht="12.75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</row>
    <row r="920" spans="4:31" ht="12.75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</row>
    <row r="921" spans="4:31" ht="12.75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</row>
    <row r="922" spans="4:31" ht="12.75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</row>
    <row r="923" spans="4:31" ht="12.75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</row>
    <row r="924" spans="4:31" ht="12.75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</row>
    <row r="925" spans="4:31" ht="12.75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</row>
    <row r="926" spans="4:31" ht="12.75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</row>
    <row r="927" spans="4:31" ht="12.75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</row>
    <row r="928" spans="4:31" ht="12.75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</row>
    <row r="929" spans="4:31" ht="12.75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</row>
    <row r="930" spans="4:31" ht="12.75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</row>
    <row r="931" spans="4:31" ht="12.75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</row>
    <row r="932" spans="4:31" ht="12.75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</row>
    <row r="933" spans="4:31" ht="12.75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</row>
    <row r="934" spans="4:31" ht="12.75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</row>
    <row r="935" spans="4:31" ht="12.75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</row>
    <row r="936" spans="4:31" ht="12.75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</row>
    <row r="937" spans="4:31" ht="12.75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</row>
    <row r="938" spans="4:31" ht="12.75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</row>
    <row r="939" spans="4:31" ht="12.75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</row>
    <row r="940" spans="4:31" ht="12.75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</row>
    <row r="941" spans="4:31" ht="12.75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</row>
    <row r="942" spans="4:31" ht="12.75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</row>
    <row r="943" spans="4:31" ht="12.75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</row>
    <row r="944" spans="4:31" ht="12.75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</row>
    <row r="945" spans="4:31" ht="12.75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</row>
    <row r="946" spans="4:31" ht="12.75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</row>
    <row r="947" spans="4:31" ht="12.75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</row>
    <row r="948" spans="4:31" ht="12.75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</row>
    <row r="949" spans="4:31" ht="12.75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</row>
    <row r="950" spans="4:31" ht="12.75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</row>
    <row r="951" spans="4:31" ht="12.75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</row>
    <row r="952" spans="4:31" ht="12.75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</row>
    <row r="953" spans="4:31" ht="12.75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</row>
    <row r="954" spans="4:31" ht="12.75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</row>
    <row r="955" spans="4:31" ht="12.75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</row>
    <row r="956" spans="4:31" ht="12.75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</row>
    <row r="957" spans="4:31" ht="12.75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</row>
    <row r="958" spans="4:31" ht="12.75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</row>
    <row r="959" spans="4:31" ht="12.75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</row>
    <row r="960" spans="4:31" ht="12.75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</row>
    <row r="961" spans="4:31" ht="12.75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 spans="4:31" ht="12.75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 spans="4:31" ht="12.75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</row>
    <row r="964" spans="4:31" ht="12.75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</row>
    <row r="965" spans="4:31" ht="12.75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</row>
    <row r="966" spans="4:31" ht="12.75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</row>
    <row r="967" spans="4:31" ht="12.75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</row>
    <row r="968" spans="4:31" ht="12.75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</row>
    <row r="969" spans="4:31" ht="12.75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</row>
    <row r="970" spans="4:31" ht="12.75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</row>
    <row r="971" spans="4:31" ht="12.75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</row>
    <row r="972" spans="4:31" ht="12.75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</row>
    <row r="973" spans="4:31" ht="12.75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</row>
    <row r="974" spans="4:31" ht="12.75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</row>
    <row r="975" spans="4:31" ht="12.75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</row>
    <row r="976" spans="4:31" ht="12.75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</row>
    <row r="977" spans="4:31" ht="12.75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</row>
    <row r="978" spans="4:31" ht="12.75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</row>
    <row r="979" spans="4:31" ht="12.75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</row>
    <row r="980" spans="4:31" ht="12.75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</row>
    <row r="981" spans="4:31" ht="12.75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</row>
    <row r="982" spans="4:31" ht="12.75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</row>
    <row r="983" spans="4:31" ht="12.75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</row>
    <row r="984" spans="4:31" ht="12.75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</row>
    <row r="985" spans="4:31" ht="12.75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</row>
    <row r="986" spans="4:31" ht="12.75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</row>
    <row r="987" spans="4:31" ht="12.75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</row>
    <row r="988" spans="4:31" ht="12.75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</row>
    <row r="989" spans="4:31" ht="12.75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</row>
    <row r="990" spans="4:31" ht="12.75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 spans="4:31" ht="12.75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</row>
    <row r="992" spans="4:31" ht="12.75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</row>
    <row r="993" spans="4:31" ht="12.75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</row>
    <row r="994" spans="4:31" ht="12.75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</row>
    <row r="995" spans="4:31" ht="12.75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</row>
    <row r="996" spans="4:31" ht="12.75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</row>
    <row r="997" spans="4:31" ht="12.75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</row>
    <row r="998" spans="4:31" ht="12.75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</row>
    <row r="999" spans="4:31" ht="12.75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</row>
    <row r="1000" spans="4:31" ht="12.75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</row>
    <row r="1001" spans="4:31" ht="12.75"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</row>
    <row r="1002" spans="4:31" ht="12.75"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</row>
    <row r="1003" spans="4:31" ht="12.75"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</row>
    <row r="1004" spans="4:31" ht="12.75"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</row>
    <row r="1005" spans="4:31" ht="12.75"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</row>
    <row r="1006" spans="4:31" ht="12.75"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</row>
    <row r="1007" spans="4:31" ht="12.75"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</row>
    <row r="1008" spans="4:31" ht="12.75"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</row>
    <row r="1009" spans="4:31" ht="12.75"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</row>
    <row r="1010" spans="4:31" ht="12.75"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</row>
    <row r="1011" spans="4:31" ht="12.75"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</row>
    <row r="1012" spans="4:31" ht="12.75"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</row>
    <row r="1013" spans="4:31" ht="12.75"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</row>
    <row r="1014" spans="4:31" ht="12.75"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</row>
    <row r="1015" spans="4:31" ht="12.75"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</row>
    <row r="1016" spans="4:31" ht="12.75"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</row>
    <row r="1017" spans="4:31" ht="12.75"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</row>
    <row r="1018" spans="4:31" ht="12.75"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</row>
    <row r="1019" spans="4:31" ht="12.75"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</row>
    <row r="1020" spans="4:31" ht="12.75"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</row>
    <row r="1021" spans="4:31" ht="12.75"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</row>
    <row r="1022" spans="4:31" ht="12.75"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</row>
    <row r="1023" spans="4:31" ht="12.75"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</row>
    <row r="1024" spans="4:31" ht="12.75"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</row>
    <row r="1025" spans="4:31" ht="12.75"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</row>
    <row r="1026" spans="4:31" ht="12.75"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</row>
    <row r="1027" spans="4:31" ht="12.75"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</row>
    <row r="1028" spans="4:31" ht="12.75"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</row>
    <row r="1029" spans="4:31" ht="12.75"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</row>
    <row r="1030" spans="4:31" ht="12.75"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</row>
    <row r="1031" spans="4:31" ht="12.75"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</row>
    <row r="1032" spans="4:31" ht="12.75"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</row>
    <row r="1033" spans="4:31" ht="12.75"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</row>
    <row r="1034" spans="4:31" ht="12.75"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</row>
    <row r="1035" spans="4:31" ht="12.75"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</row>
    <row r="1036" spans="4:31" ht="12.75"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</row>
    <row r="1037" spans="4:31" ht="12.75"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</row>
    <row r="1038" spans="4:31" ht="12.75"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</row>
    <row r="1039" spans="4:31" ht="12.75"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</row>
    <row r="1040" spans="4:31" ht="12.75"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</row>
    <row r="1041" spans="4:31" ht="12.75"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</row>
    <row r="1042" spans="4:31" ht="12.75"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</row>
    <row r="1043" spans="4:31" ht="12.75"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</row>
    <row r="1044" spans="4:31" ht="12.75"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</row>
    <row r="1045" spans="4:31" ht="12.75"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</row>
    <row r="1046" spans="4:31" ht="12.75"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</row>
    <row r="1047" spans="4:31" ht="12.75"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</row>
    <row r="1048" spans="4:31" ht="12.75"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</row>
    <row r="1049" spans="4:31" ht="12.75"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</row>
    <row r="1050" spans="4:31" ht="12.75"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</row>
    <row r="1051" spans="4:31" ht="12.75"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</row>
    <row r="1052" spans="4:31" ht="12.75"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</row>
    <row r="1053" spans="4:31" ht="12.75"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</row>
    <row r="1054" spans="4:31" ht="12.75"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</row>
    <row r="1055" spans="4:31" ht="12.75"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</row>
    <row r="1056" spans="4:31" ht="12.75"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</row>
    <row r="1057" spans="4:31" ht="12.75"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</row>
    <row r="1058" spans="4:31" ht="12.75"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</row>
    <row r="1059" spans="4:31" ht="12.75"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</row>
    <row r="1060" spans="4:31" ht="12.75"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</row>
    <row r="1061" spans="4:31" ht="12.75"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</row>
    <row r="1062" spans="4:31" ht="12.75"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</row>
    <row r="1063" spans="4:31" ht="12.75"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</row>
    <row r="1064" spans="4:31" ht="12.75"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</row>
    <row r="1065" spans="4:31" ht="12.75"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</row>
    <row r="1066" spans="4:31" ht="12.75"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</row>
    <row r="1067" spans="4:31" ht="12.75"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</row>
    <row r="1068" spans="4:31" ht="12.75"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</row>
    <row r="1069" spans="4:31" ht="12.75"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</row>
    <row r="1070" spans="4:31" ht="12.75"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</row>
    <row r="1071" spans="4:31" ht="12.75"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</row>
    <row r="1072" spans="4:31" ht="12.75"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</row>
    <row r="1073" spans="4:31" ht="12.75"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</row>
    <row r="1074" spans="4:31" ht="12.75"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</row>
    <row r="1075" spans="4:31" ht="12.75"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</row>
    <row r="1076" spans="4:31" ht="12.75"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</row>
    <row r="1077" spans="4:31" ht="12.75"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</row>
    <row r="1078" spans="4:31" ht="12.75"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</row>
    <row r="1079" spans="4:31" ht="12.75"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</row>
    <row r="1080" spans="4:31" ht="12.75"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</row>
    <row r="1081" spans="4:31" ht="12.75"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</row>
    <row r="1082" spans="4:31" ht="12.75"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</row>
    <row r="1083" spans="4:31" ht="12.75"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</row>
    <row r="1084" spans="4:31" ht="12.75"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</row>
    <row r="1085" spans="4:31" ht="12.75"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</row>
    <row r="1086" spans="4:31" ht="12.75"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</row>
    <row r="1087" spans="4:31" ht="12.75"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</row>
    <row r="1088" spans="4:31" ht="12.75"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</row>
    <row r="1089" spans="4:31" ht="12.75"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</row>
    <row r="1090" spans="4:31" ht="12.75"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</row>
    <row r="1091" spans="4:31" ht="12.75"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</row>
    <row r="1092" spans="4:31" ht="12.75"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</row>
    <row r="1093" spans="4:31" ht="12.75"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</row>
    <row r="1094" spans="4:31" ht="12.75"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</row>
    <row r="1095" spans="4:31" ht="12.75"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</row>
    <row r="1096" spans="4:31" ht="12.75"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</row>
    <row r="1097" spans="4:31" ht="12.75"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</row>
    <row r="1098" spans="4:31" ht="12.75"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</row>
    <row r="1099" spans="4:31" ht="12.75"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</row>
    <row r="1100" spans="4:31" ht="12.75"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</row>
    <row r="1101" spans="4:31" ht="12.75"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</row>
    <row r="1102" spans="4:31" ht="12.75"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</row>
    <row r="1103" spans="4:31" ht="12.75"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</row>
    <row r="1104" spans="4:31" ht="12.75"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</row>
    <row r="1105" spans="4:31" ht="12.75"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</row>
    <row r="1106" spans="4:31" ht="12.75"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</row>
    <row r="1107" spans="4:31" ht="12.75"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</row>
    <row r="1108" spans="4:31" ht="12.75"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</row>
    <row r="1109" spans="4:31" ht="12.75"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</row>
    <row r="1110" spans="4:31" ht="12.75"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</row>
    <row r="1111" spans="4:31" ht="12.75"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</row>
    <row r="1112" spans="4:31" ht="12.75"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</row>
    <row r="1113" spans="4:31" ht="12.75"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</row>
    <row r="1114" spans="4:31" ht="12.75"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</row>
    <row r="1115" spans="4:31" ht="12.75"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</row>
    <row r="1116" spans="4:31" ht="12.75"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</row>
    <row r="1117" spans="4:31" ht="12.75"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</row>
    <row r="1118" spans="4:31" ht="12.75"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</row>
    <row r="1119" spans="4:31" ht="12.75"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</row>
    <row r="1120" spans="4:31" ht="12.75"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</row>
    <row r="1121" spans="4:31" ht="12.75"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</row>
    <row r="1122" spans="4:31" ht="12.75"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</row>
    <row r="1123" spans="4:31" ht="12.75"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</row>
    <row r="1124" spans="4:31" ht="12.75"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</row>
    <row r="1125" spans="4:31" ht="12.75"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</row>
    <row r="1126" spans="4:31" ht="12.75"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</row>
    <row r="1127" spans="4:31" ht="12.75"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</row>
    <row r="1128" spans="4:31" ht="12.75"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</row>
    <row r="1129" spans="4:31" ht="12.75"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</row>
    <row r="1130" spans="4:31" ht="12.75"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</row>
    <row r="1131" spans="4:31" ht="12.75"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</row>
    <row r="1132" spans="4:31" ht="12.75"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</row>
    <row r="1133" spans="4:31" ht="12.75"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</row>
    <row r="1134" spans="4:31" ht="12.75"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</row>
    <row r="1135" spans="4:31" ht="12.75"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</row>
    <row r="1136" spans="4:31" ht="12.75"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</row>
    <row r="1137" spans="4:31" ht="12.75"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</row>
    <row r="1138" spans="4:31" ht="12.75"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</row>
    <row r="1139" spans="4:31" ht="12.75"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</row>
    <row r="1140" spans="4:31" ht="12.75"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</row>
    <row r="1141" spans="4:31" ht="12.75"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</row>
    <row r="1142" spans="4:31" ht="12.75"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</row>
    <row r="1143" spans="4:31" ht="12.75"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</row>
    <row r="1144" spans="4:31" ht="12.75"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</row>
    <row r="1145" spans="4:31" ht="12.75"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</row>
    <row r="1146" spans="4:31" ht="12.75"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</row>
    <row r="1147" spans="4:31" ht="12.75"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</row>
    <row r="1148" spans="4:31" ht="12.75"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</row>
    <row r="1149" spans="4:31" ht="12.75"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</row>
    <row r="1150" spans="4:31" ht="12.75"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</row>
    <row r="1151" spans="4:31" ht="12.75"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</row>
    <row r="1152" spans="4:31" ht="12.75"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</row>
    <row r="1153" spans="4:31" ht="12.75"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</row>
  </sheetData>
  <mergeCells count="860">
    <mergeCell ref="BE117:BE120"/>
    <mergeCell ref="BF117:BF120"/>
    <mergeCell ref="BA117:BA120"/>
    <mergeCell ref="BB117:BB120"/>
    <mergeCell ref="BC117:BC120"/>
    <mergeCell ref="BD117:BD120"/>
    <mergeCell ref="AW117:AW120"/>
    <mergeCell ref="AX117:AX120"/>
    <mergeCell ref="AY117:AY120"/>
    <mergeCell ref="AZ117:AZ120"/>
    <mergeCell ref="AS117:AS120"/>
    <mergeCell ref="AT117:AT120"/>
    <mergeCell ref="AU117:AU120"/>
    <mergeCell ref="AV117:AV120"/>
    <mergeCell ref="AO117:AO120"/>
    <mergeCell ref="AP117:AP120"/>
    <mergeCell ref="AQ117:AQ120"/>
    <mergeCell ref="AR117:AR120"/>
    <mergeCell ref="AK117:AK120"/>
    <mergeCell ref="AL117:AL120"/>
    <mergeCell ref="AM117:AM120"/>
    <mergeCell ref="AN117:AN120"/>
    <mergeCell ref="AG117:AG120"/>
    <mergeCell ref="AH117:AH120"/>
    <mergeCell ref="AI117:AI120"/>
    <mergeCell ref="AJ117:AJ120"/>
    <mergeCell ref="A117:A120"/>
    <mergeCell ref="B117:B120"/>
    <mergeCell ref="C117:C120"/>
    <mergeCell ref="AF117:AF120"/>
    <mergeCell ref="A113:A116"/>
    <mergeCell ref="B113:B116"/>
    <mergeCell ref="C113:C116"/>
    <mergeCell ref="AF113:AF116"/>
    <mergeCell ref="A186:E186"/>
    <mergeCell ref="K170:O170"/>
    <mergeCell ref="F136:AE136"/>
    <mergeCell ref="AH136:AM136"/>
    <mergeCell ref="AQ136:BB136"/>
    <mergeCell ref="A133:A135"/>
    <mergeCell ref="B133:C134"/>
    <mergeCell ref="D133:D134"/>
    <mergeCell ref="O135:X135"/>
    <mergeCell ref="AY129:AY135"/>
    <mergeCell ref="AZ129:AZ135"/>
    <mergeCell ref="BA129:BA135"/>
    <mergeCell ref="BB129:BB135"/>
    <mergeCell ref="AU129:AU135"/>
    <mergeCell ref="AM129:AM135"/>
    <mergeCell ref="AV129:AV135"/>
    <mergeCell ref="AW129:AW135"/>
    <mergeCell ref="AX129:AX135"/>
    <mergeCell ref="AQ129:AQ135"/>
    <mergeCell ref="AR129:AR135"/>
    <mergeCell ref="AS129:AS135"/>
    <mergeCell ref="AT129:AT135"/>
    <mergeCell ref="A126:AE126"/>
    <mergeCell ref="AF126:AF135"/>
    <mergeCell ref="AG126:AG135"/>
    <mergeCell ref="AN126:AN135"/>
    <mergeCell ref="A128:AE128"/>
    <mergeCell ref="AH129:AH135"/>
    <mergeCell ref="AI129:AI135"/>
    <mergeCell ref="AJ129:AJ135"/>
    <mergeCell ref="AK129:AK135"/>
    <mergeCell ref="AL129:AL135"/>
    <mergeCell ref="BE105:BE108"/>
    <mergeCell ref="BF105:BF108"/>
    <mergeCell ref="AH125:AM128"/>
    <mergeCell ref="AQ125:BB128"/>
    <mergeCell ref="AO126:AO135"/>
    <mergeCell ref="AP126:AP135"/>
    <mergeCell ref="BC126:BC135"/>
    <mergeCell ref="BD126:BD135"/>
    <mergeCell ref="BE126:BE135"/>
    <mergeCell ref="BF126:BF135"/>
    <mergeCell ref="AW105:AW108"/>
    <mergeCell ref="BB105:BB108"/>
    <mergeCell ref="BC105:BC108"/>
    <mergeCell ref="BD105:BD108"/>
    <mergeCell ref="AZ105:AZ108"/>
    <mergeCell ref="BA105:BA108"/>
    <mergeCell ref="AX105:AX108"/>
    <mergeCell ref="AY105:AY108"/>
    <mergeCell ref="AU105:AU108"/>
    <mergeCell ref="AV105:AV108"/>
    <mergeCell ref="AR105:AR108"/>
    <mergeCell ref="AS105:AS108"/>
    <mergeCell ref="AM105:AM108"/>
    <mergeCell ref="AN105:AN108"/>
    <mergeCell ref="AP105:AP108"/>
    <mergeCell ref="AT105:AT108"/>
    <mergeCell ref="AQ105:AQ108"/>
    <mergeCell ref="AT101:AT104"/>
    <mergeCell ref="AU101:AU104"/>
    <mergeCell ref="BF101:BF104"/>
    <mergeCell ref="A105:A108"/>
    <mergeCell ref="B105:B108"/>
    <mergeCell ref="C105:C108"/>
    <mergeCell ref="AF105:AF108"/>
    <mergeCell ref="AG105:AG108"/>
    <mergeCell ref="AH105:AH108"/>
    <mergeCell ref="AI105:AI108"/>
    <mergeCell ref="BE101:BE104"/>
    <mergeCell ref="AZ101:AZ104"/>
    <mergeCell ref="BA101:BA104"/>
    <mergeCell ref="BB101:BB104"/>
    <mergeCell ref="BC101:BC104"/>
    <mergeCell ref="BD96:BD100"/>
    <mergeCell ref="BE96:BE100"/>
    <mergeCell ref="BF96:BF100"/>
    <mergeCell ref="C101:C104"/>
    <mergeCell ref="AF101:AF104"/>
    <mergeCell ref="AG101:AG104"/>
    <mergeCell ref="AH101:AH104"/>
    <mergeCell ref="AI101:AI104"/>
    <mergeCell ref="AJ101:AJ104"/>
    <mergeCell ref="BD101:BD104"/>
    <mergeCell ref="AX96:AX100"/>
    <mergeCell ref="BA96:BA100"/>
    <mergeCell ref="BB96:BB100"/>
    <mergeCell ref="BC96:BC100"/>
    <mergeCell ref="AM96:AM100"/>
    <mergeCell ref="AN96:AN100"/>
    <mergeCell ref="AO96:AO100"/>
    <mergeCell ref="AW96:AW100"/>
    <mergeCell ref="AP96:AP100"/>
    <mergeCell ref="AS96:AS100"/>
    <mergeCell ref="AT96:AT100"/>
    <mergeCell ref="AU96:AU100"/>
    <mergeCell ref="AV96:AV100"/>
    <mergeCell ref="AJ92:AJ95"/>
    <mergeCell ref="BE92:BE95"/>
    <mergeCell ref="BF92:BF95"/>
    <mergeCell ref="A96:A100"/>
    <mergeCell ref="B96:B100"/>
    <mergeCell ref="C96:C100"/>
    <mergeCell ref="AF96:AF100"/>
    <mergeCell ref="AG96:AG100"/>
    <mergeCell ref="AH96:AH100"/>
    <mergeCell ref="AI96:AI100"/>
    <mergeCell ref="AJ88:AJ91"/>
    <mergeCell ref="BE88:BE91"/>
    <mergeCell ref="BF88:BF91"/>
    <mergeCell ref="A92:A95"/>
    <mergeCell ref="B92:B95"/>
    <mergeCell ref="C92:C95"/>
    <mergeCell ref="AF92:AF95"/>
    <mergeCell ref="AG92:AG95"/>
    <mergeCell ref="AH92:AH95"/>
    <mergeCell ref="AI92:AI95"/>
    <mergeCell ref="BD84:BD87"/>
    <mergeCell ref="BE84:BE87"/>
    <mergeCell ref="BF84:BF87"/>
    <mergeCell ref="A88:A91"/>
    <mergeCell ref="B88:B91"/>
    <mergeCell ref="C88:C91"/>
    <mergeCell ref="AF88:AF91"/>
    <mergeCell ref="AG88:AG91"/>
    <mergeCell ref="AH88:AH91"/>
    <mergeCell ref="AI88:AI91"/>
    <mergeCell ref="AV84:AV87"/>
    <mergeCell ref="AW84:AW87"/>
    <mergeCell ref="AX84:AX87"/>
    <mergeCell ref="BC84:BC87"/>
    <mergeCell ref="BA84:BA87"/>
    <mergeCell ref="BB84:BB87"/>
    <mergeCell ref="AY84:AY87"/>
    <mergeCell ref="AZ84:AZ87"/>
    <mergeCell ref="AN84:AN87"/>
    <mergeCell ref="AO84:AO87"/>
    <mergeCell ref="AP84:AP87"/>
    <mergeCell ref="AU84:AU87"/>
    <mergeCell ref="AS84:AS87"/>
    <mergeCell ref="AT84:AT87"/>
    <mergeCell ref="AQ84:AQ87"/>
    <mergeCell ref="AR84:AR87"/>
    <mergeCell ref="BF80:BF83"/>
    <mergeCell ref="A84:A87"/>
    <mergeCell ref="B84:B87"/>
    <mergeCell ref="C84:C87"/>
    <mergeCell ref="AF84:AF87"/>
    <mergeCell ref="AG84:AG87"/>
    <mergeCell ref="AH84:AH87"/>
    <mergeCell ref="AI84:AI87"/>
    <mergeCell ref="AJ84:AJ87"/>
    <mergeCell ref="AM84:AM87"/>
    <mergeCell ref="BF76:BF79"/>
    <mergeCell ref="A80:A83"/>
    <mergeCell ref="B80:B83"/>
    <mergeCell ref="C80:C83"/>
    <mergeCell ref="AF80:AF83"/>
    <mergeCell ref="AG80:AG83"/>
    <mergeCell ref="AH80:AH83"/>
    <mergeCell ref="AI80:AI83"/>
    <mergeCell ref="AJ80:AJ83"/>
    <mergeCell ref="BE80:BE83"/>
    <mergeCell ref="AX76:AX79"/>
    <mergeCell ref="BC76:BC79"/>
    <mergeCell ref="BD76:BD79"/>
    <mergeCell ref="BE76:BE79"/>
    <mergeCell ref="AP76:AP79"/>
    <mergeCell ref="AU76:AU79"/>
    <mergeCell ref="AV76:AV79"/>
    <mergeCell ref="AW76:AW79"/>
    <mergeCell ref="AS76:AS79"/>
    <mergeCell ref="AT76:AT79"/>
    <mergeCell ref="AQ76:AQ79"/>
    <mergeCell ref="AR76:AR79"/>
    <mergeCell ref="AJ76:AJ79"/>
    <mergeCell ref="AM76:AM79"/>
    <mergeCell ref="AN76:AN79"/>
    <mergeCell ref="AO76:AO79"/>
    <mergeCell ref="AK76:AK79"/>
    <mergeCell ref="AL76:AL79"/>
    <mergeCell ref="AJ72:AJ75"/>
    <mergeCell ref="BE72:BE75"/>
    <mergeCell ref="BF72:BF75"/>
    <mergeCell ref="A76:A79"/>
    <mergeCell ref="B76:B79"/>
    <mergeCell ref="C76:C79"/>
    <mergeCell ref="AF76:AF79"/>
    <mergeCell ref="AG76:AG79"/>
    <mergeCell ref="AH76:AH79"/>
    <mergeCell ref="AI76:AI79"/>
    <mergeCell ref="AJ68:AJ71"/>
    <mergeCell ref="BE68:BE71"/>
    <mergeCell ref="BF68:BF71"/>
    <mergeCell ref="A72:A75"/>
    <mergeCell ref="B72:B75"/>
    <mergeCell ref="C72:C75"/>
    <mergeCell ref="AF72:AF75"/>
    <mergeCell ref="AG72:AG75"/>
    <mergeCell ref="AH72:AH75"/>
    <mergeCell ref="AI72:AI75"/>
    <mergeCell ref="AF68:AF71"/>
    <mergeCell ref="AG68:AG71"/>
    <mergeCell ref="AH68:AH71"/>
    <mergeCell ref="AI68:AI71"/>
    <mergeCell ref="BC64:BC67"/>
    <mergeCell ref="BD64:BD67"/>
    <mergeCell ref="BE64:BE67"/>
    <mergeCell ref="BF64:BF67"/>
    <mergeCell ref="AU64:AU67"/>
    <mergeCell ref="AV64:AV67"/>
    <mergeCell ref="AW64:AW67"/>
    <mergeCell ref="AX64:AX67"/>
    <mergeCell ref="AM64:AM67"/>
    <mergeCell ref="AN64:AN67"/>
    <mergeCell ref="AO64:AO67"/>
    <mergeCell ref="AP64:AP67"/>
    <mergeCell ref="BE60:BE63"/>
    <mergeCell ref="BF60:BF63"/>
    <mergeCell ref="A64:A67"/>
    <mergeCell ref="B64:B67"/>
    <mergeCell ref="C64:C67"/>
    <mergeCell ref="AF64:AF67"/>
    <mergeCell ref="AG64:AG67"/>
    <mergeCell ref="AH64:AH67"/>
    <mergeCell ref="AI64:AI67"/>
    <mergeCell ref="AJ64:AJ67"/>
    <mergeCell ref="BE56:BE59"/>
    <mergeCell ref="BF56:BF59"/>
    <mergeCell ref="A60:A63"/>
    <mergeCell ref="B60:B63"/>
    <mergeCell ref="C60:C63"/>
    <mergeCell ref="AF60:AF63"/>
    <mergeCell ref="AG60:AG63"/>
    <mergeCell ref="AH60:AH63"/>
    <mergeCell ref="AI60:AI63"/>
    <mergeCell ref="AJ60:AJ63"/>
    <mergeCell ref="BE52:BE55"/>
    <mergeCell ref="BF52:BF55"/>
    <mergeCell ref="A56:A59"/>
    <mergeCell ref="B56:B59"/>
    <mergeCell ref="C56:C59"/>
    <mergeCell ref="AF56:AF59"/>
    <mergeCell ref="AG56:AG59"/>
    <mergeCell ref="AH56:AH59"/>
    <mergeCell ref="AI56:AI59"/>
    <mergeCell ref="AJ56:AJ59"/>
    <mergeCell ref="A121:E121"/>
    <mergeCell ref="Y131:Y134"/>
    <mergeCell ref="A19:A22"/>
    <mergeCell ref="B19:B22"/>
    <mergeCell ref="C19:C22"/>
    <mergeCell ref="A68:A71"/>
    <mergeCell ref="B68:B71"/>
    <mergeCell ref="C68:C71"/>
    <mergeCell ref="A101:A104"/>
    <mergeCell ref="B101:B104"/>
    <mergeCell ref="AF19:AF22"/>
    <mergeCell ref="AG19:AG22"/>
    <mergeCell ref="AH19:AH22"/>
    <mergeCell ref="AI19:AI22"/>
    <mergeCell ref="AJ19:AJ22"/>
    <mergeCell ref="AK19:AK22"/>
    <mergeCell ref="AL19:AL22"/>
    <mergeCell ref="AM19:AM22"/>
    <mergeCell ref="AN19:AN22"/>
    <mergeCell ref="AO19:AO22"/>
    <mergeCell ref="AP19:AP22"/>
    <mergeCell ref="AQ19:AQ22"/>
    <mergeCell ref="AR19:AR22"/>
    <mergeCell ref="AS19:AS22"/>
    <mergeCell ref="AT19:AT22"/>
    <mergeCell ref="AU19:AU22"/>
    <mergeCell ref="AV19:AV22"/>
    <mergeCell ref="AW19:AW22"/>
    <mergeCell ref="AX19:AX22"/>
    <mergeCell ref="AY19:AY22"/>
    <mergeCell ref="AZ19:AZ22"/>
    <mergeCell ref="BA19:BA22"/>
    <mergeCell ref="BB19:BB22"/>
    <mergeCell ref="BC19:BC22"/>
    <mergeCell ref="BD19:BD22"/>
    <mergeCell ref="BE19:BE22"/>
    <mergeCell ref="BF19:BF22"/>
    <mergeCell ref="A23:A26"/>
    <mergeCell ref="B23:B26"/>
    <mergeCell ref="C23:C26"/>
    <mergeCell ref="AF23:AF26"/>
    <mergeCell ref="AG23:AG26"/>
    <mergeCell ref="AH23:AH26"/>
    <mergeCell ref="AI23:AI26"/>
    <mergeCell ref="AJ23:AJ26"/>
    <mergeCell ref="AK23:AK26"/>
    <mergeCell ref="AL23:AL26"/>
    <mergeCell ref="AM23:AM26"/>
    <mergeCell ref="AN23:AN26"/>
    <mergeCell ref="AO23:AO26"/>
    <mergeCell ref="AP23:AP26"/>
    <mergeCell ref="AQ23:AQ26"/>
    <mergeCell ref="AR23:AR26"/>
    <mergeCell ref="AS23:AS26"/>
    <mergeCell ref="AT23:AT26"/>
    <mergeCell ref="AU23:AU26"/>
    <mergeCell ref="AV23:AV26"/>
    <mergeCell ref="AW23:AW26"/>
    <mergeCell ref="AX23:AX26"/>
    <mergeCell ref="AY23:AY26"/>
    <mergeCell ref="AZ23:AZ26"/>
    <mergeCell ref="BA23:BA26"/>
    <mergeCell ref="BB23:BB26"/>
    <mergeCell ref="BC23:BC26"/>
    <mergeCell ref="BD23:BD26"/>
    <mergeCell ref="BE23:BE26"/>
    <mergeCell ref="BF23:BF26"/>
    <mergeCell ref="A27:A30"/>
    <mergeCell ref="B27:B30"/>
    <mergeCell ref="C27:C30"/>
    <mergeCell ref="AF27:AF30"/>
    <mergeCell ref="AG27:AG30"/>
    <mergeCell ref="AH27:AH30"/>
    <mergeCell ref="AI27:AI30"/>
    <mergeCell ref="AJ27:AJ30"/>
    <mergeCell ref="AK27:AK30"/>
    <mergeCell ref="AL27:AL30"/>
    <mergeCell ref="AM27:AM30"/>
    <mergeCell ref="AN27:AN30"/>
    <mergeCell ref="AO27:AO30"/>
    <mergeCell ref="AP27:AP30"/>
    <mergeCell ref="AQ27:AQ30"/>
    <mergeCell ref="AR27:AR30"/>
    <mergeCell ref="AS27:AS30"/>
    <mergeCell ref="AT27:AT30"/>
    <mergeCell ref="AU27:AU30"/>
    <mergeCell ref="AV27:AV30"/>
    <mergeCell ref="AW27:AW30"/>
    <mergeCell ref="AX27:AX30"/>
    <mergeCell ref="AY27:AY30"/>
    <mergeCell ref="AZ27:AZ30"/>
    <mergeCell ref="BA27:BA30"/>
    <mergeCell ref="BB27:BB30"/>
    <mergeCell ref="BC27:BC30"/>
    <mergeCell ref="BD27:BD30"/>
    <mergeCell ref="BE27:BE30"/>
    <mergeCell ref="BF27:BF30"/>
    <mergeCell ref="A31:A34"/>
    <mergeCell ref="B31:B34"/>
    <mergeCell ref="C31:C34"/>
    <mergeCell ref="AF31:AF34"/>
    <mergeCell ref="AG31:AG34"/>
    <mergeCell ref="AH31:AH34"/>
    <mergeCell ref="AI31:AI34"/>
    <mergeCell ref="AJ31:AJ34"/>
    <mergeCell ref="AK31:AK34"/>
    <mergeCell ref="AL31:AL34"/>
    <mergeCell ref="AM31:AM34"/>
    <mergeCell ref="AN31:AN34"/>
    <mergeCell ref="AO31:AO34"/>
    <mergeCell ref="AP31:AP34"/>
    <mergeCell ref="AQ31:AQ34"/>
    <mergeCell ref="AR31:AR34"/>
    <mergeCell ref="AS31:AS34"/>
    <mergeCell ref="AT31:AT34"/>
    <mergeCell ref="AU31:AU34"/>
    <mergeCell ref="AV31:AV34"/>
    <mergeCell ref="AW31:AW34"/>
    <mergeCell ref="AX31:AX34"/>
    <mergeCell ref="AY31:AY34"/>
    <mergeCell ref="AZ31:AZ34"/>
    <mergeCell ref="BA31:BA34"/>
    <mergeCell ref="BB31:BB34"/>
    <mergeCell ref="BC31:BC34"/>
    <mergeCell ref="BD31:BD34"/>
    <mergeCell ref="BE31:BE34"/>
    <mergeCell ref="BF31:BF34"/>
    <mergeCell ref="A35:A38"/>
    <mergeCell ref="B35:B38"/>
    <mergeCell ref="C35:C38"/>
    <mergeCell ref="AF35:AF38"/>
    <mergeCell ref="AG35:AG38"/>
    <mergeCell ref="AH35:AH38"/>
    <mergeCell ref="AI35:AI38"/>
    <mergeCell ref="AJ35:AJ38"/>
    <mergeCell ref="AK35:AK38"/>
    <mergeCell ref="AL35:AL38"/>
    <mergeCell ref="AM35:AM38"/>
    <mergeCell ref="AN35:AN38"/>
    <mergeCell ref="AO35:AO38"/>
    <mergeCell ref="AP35:AP38"/>
    <mergeCell ref="AQ35:AQ38"/>
    <mergeCell ref="AR35:AR38"/>
    <mergeCell ref="AS35:AS38"/>
    <mergeCell ref="AT35:AT38"/>
    <mergeCell ref="AU35:AU38"/>
    <mergeCell ref="AV35:AV38"/>
    <mergeCell ref="AW35:AW38"/>
    <mergeCell ref="AX35:AX38"/>
    <mergeCell ref="AY35:AY38"/>
    <mergeCell ref="AZ35:AZ38"/>
    <mergeCell ref="BA35:BA38"/>
    <mergeCell ref="BB35:BB38"/>
    <mergeCell ref="BC35:BC38"/>
    <mergeCell ref="BD35:BD38"/>
    <mergeCell ref="BE35:BE38"/>
    <mergeCell ref="BF35:BF38"/>
    <mergeCell ref="A39:A43"/>
    <mergeCell ref="B39:B43"/>
    <mergeCell ref="C39:C43"/>
    <mergeCell ref="AF39:AF43"/>
    <mergeCell ref="AG39:AG43"/>
    <mergeCell ref="AH39:AH43"/>
    <mergeCell ref="AI39:AI43"/>
    <mergeCell ref="AJ39:AJ43"/>
    <mergeCell ref="AK39:AK43"/>
    <mergeCell ref="AL39:AL43"/>
    <mergeCell ref="AM39:AM43"/>
    <mergeCell ref="AN39:AN43"/>
    <mergeCell ref="AO39:AO43"/>
    <mergeCell ref="AP39:AP43"/>
    <mergeCell ref="AQ39:AQ43"/>
    <mergeCell ref="AR39:AR43"/>
    <mergeCell ref="AS39:AS43"/>
    <mergeCell ref="AT39:AT43"/>
    <mergeCell ref="AU39:AU43"/>
    <mergeCell ref="AV39:AV43"/>
    <mergeCell ref="AW39:AW43"/>
    <mergeCell ref="AX39:AX43"/>
    <mergeCell ref="AY39:AY43"/>
    <mergeCell ref="AZ39:AZ43"/>
    <mergeCell ref="BA39:BA43"/>
    <mergeCell ref="BB39:BB43"/>
    <mergeCell ref="BC39:BC43"/>
    <mergeCell ref="BD39:BD43"/>
    <mergeCell ref="BE39:BE43"/>
    <mergeCell ref="BF39:BF43"/>
    <mergeCell ref="A44:A47"/>
    <mergeCell ref="B44:B47"/>
    <mergeCell ref="C44:C47"/>
    <mergeCell ref="AF44:AF47"/>
    <mergeCell ref="AG44:AG47"/>
    <mergeCell ref="AH44:AH47"/>
    <mergeCell ref="AI44:AI47"/>
    <mergeCell ref="AJ44:AJ47"/>
    <mergeCell ref="AK44:AK47"/>
    <mergeCell ref="AL44:AL47"/>
    <mergeCell ref="AM44:AM47"/>
    <mergeCell ref="AN44:AN47"/>
    <mergeCell ref="AO44:AO47"/>
    <mergeCell ref="AP44:AP47"/>
    <mergeCell ref="AQ44:AQ47"/>
    <mergeCell ref="AR44:AR47"/>
    <mergeCell ref="AS44:AS47"/>
    <mergeCell ref="AT44:AT47"/>
    <mergeCell ref="AU44:AU47"/>
    <mergeCell ref="AV44:AV47"/>
    <mergeCell ref="AW44:AW47"/>
    <mergeCell ref="AX44:AX47"/>
    <mergeCell ref="AY44:AY47"/>
    <mergeCell ref="AZ44:AZ47"/>
    <mergeCell ref="BA44:BA47"/>
    <mergeCell ref="BB44:BB47"/>
    <mergeCell ref="BC44:BC47"/>
    <mergeCell ref="BD44:BD47"/>
    <mergeCell ref="BE44:BE47"/>
    <mergeCell ref="BF44:BF47"/>
    <mergeCell ref="A48:A51"/>
    <mergeCell ref="B48:B51"/>
    <mergeCell ref="C48:C51"/>
    <mergeCell ref="AF48:AF51"/>
    <mergeCell ref="AG48:AG51"/>
    <mergeCell ref="AH48:AH51"/>
    <mergeCell ref="AI48:AI51"/>
    <mergeCell ref="AJ48:AJ51"/>
    <mergeCell ref="AK48:AK51"/>
    <mergeCell ref="AL48:AL51"/>
    <mergeCell ref="AM48:AM51"/>
    <mergeCell ref="AN48:AN51"/>
    <mergeCell ref="AO48:AO51"/>
    <mergeCell ref="AP48:AP51"/>
    <mergeCell ref="AQ48:AQ51"/>
    <mergeCell ref="AR48:AR51"/>
    <mergeCell ref="AS48:AS51"/>
    <mergeCell ref="AT48:AT51"/>
    <mergeCell ref="AU48:AU51"/>
    <mergeCell ref="AV48:AV51"/>
    <mergeCell ref="AW48:AW51"/>
    <mergeCell ref="AX48:AX51"/>
    <mergeCell ref="AY48:AY51"/>
    <mergeCell ref="AZ48:AZ51"/>
    <mergeCell ref="BA48:BA51"/>
    <mergeCell ref="BB48:BB51"/>
    <mergeCell ref="BC48:BC51"/>
    <mergeCell ref="BD48:BD51"/>
    <mergeCell ref="BE48:BE51"/>
    <mergeCell ref="BF48:BF51"/>
    <mergeCell ref="A52:A55"/>
    <mergeCell ref="B52:B55"/>
    <mergeCell ref="C52:C55"/>
    <mergeCell ref="AF52:AF55"/>
    <mergeCell ref="AG52:AG55"/>
    <mergeCell ref="AH52:AH55"/>
    <mergeCell ref="AI52:AI55"/>
    <mergeCell ref="AJ52:AJ55"/>
    <mergeCell ref="AK52:AK55"/>
    <mergeCell ref="AL52:AL55"/>
    <mergeCell ref="AM52:AM55"/>
    <mergeCell ref="AN52:AN55"/>
    <mergeCell ref="AO52:AO55"/>
    <mergeCell ref="AP52:AP55"/>
    <mergeCell ref="AQ52:AQ55"/>
    <mergeCell ref="AV101:AV104"/>
    <mergeCell ref="AW101:AW104"/>
    <mergeCell ref="AX101:AX104"/>
    <mergeCell ref="AY101:AY104"/>
    <mergeCell ref="AR101:AR104"/>
    <mergeCell ref="AS101:AS104"/>
    <mergeCell ref="AO105:AO108"/>
    <mergeCell ref="AK101:AK104"/>
    <mergeCell ref="AL101:AL104"/>
    <mergeCell ref="AM101:AM104"/>
    <mergeCell ref="AN101:AN104"/>
    <mergeCell ref="AO101:AO104"/>
    <mergeCell ref="AP101:AP104"/>
    <mergeCell ref="AQ101:AQ104"/>
    <mergeCell ref="AJ105:AJ108"/>
    <mergeCell ref="AK105:AK108"/>
    <mergeCell ref="AL105:AL108"/>
    <mergeCell ref="AK96:AK100"/>
    <mergeCell ref="AL96:AL100"/>
    <mergeCell ref="AJ96:AJ100"/>
    <mergeCell ref="AO92:AO95"/>
    <mergeCell ref="AP92:AP95"/>
    <mergeCell ref="AK92:AK95"/>
    <mergeCell ref="AL92:AL95"/>
    <mergeCell ref="AM92:AM95"/>
    <mergeCell ref="AN92:AN95"/>
    <mergeCell ref="AQ92:AQ95"/>
    <mergeCell ref="AR92:AR95"/>
    <mergeCell ref="AQ96:AQ100"/>
    <mergeCell ref="AR96:AR100"/>
    <mergeCell ref="AW92:AW95"/>
    <mergeCell ref="AX92:AX95"/>
    <mergeCell ref="AS92:AS95"/>
    <mergeCell ref="AT92:AT95"/>
    <mergeCell ref="AU92:AU95"/>
    <mergeCell ref="AV92:AV95"/>
    <mergeCell ref="AY92:AY95"/>
    <mergeCell ref="AZ92:AZ95"/>
    <mergeCell ref="AY96:AY100"/>
    <mergeCell ref="AZ96:AZ100"/>
    <mergeCell ref="BA88:BA91"/>
    <mergeCell ref="BB88:BB91"/>
    <mergeCell ref="BC88:BC91"/>
    <mergeCell ref="BD88:BD91"/>
    <mergeCell ref="BA92:BA95"/>
    <mergeCell ref="BB92:BB95"/>
    <mergeCell ref="BC92:BC95"/>
    <mergeCell ref="BD92:BD95"/>
    <mergeCell ref="AW88:AW91"/>
    <mergeCell ref="AX88:AX91"/>
    <mergeCell ref="AY88:AY91"/>
    <mergeCell ref="AZ88:AZ91"/>
    <mergeCell ref="AS88:AS91"/>
    <mergeCell ref="AT88:AT91"/>
    <mergeCell ref="AU88:AU91"/>
    <mergeCell ref="AV88:AV91"/>
    <mergeCell ref="AO88:AO91"/>
    <mergeCell ref="AP88:AP91"/>
    <mergeCell ref="AQ88:AQ91"/>
    <mergeCell ref="AR88:AR91"/>
    <mergeCell ref="AK88:AK91"/>
    <mergeCell ref="AL88:AL91"/>
    <mergeCell ref="AM88:AM91"/>
    <mergeCell ref="AN88:AN91"/>
    <mergeCell ref="AK84:AK87"/>
    <mergeCell ref="AL84:AL87"/>
    <mergeCell ref="BA80:BA83"/>
    <mergeCell ref="BB80:BB83"/>
    <mergeCell ref="AS80:AS83"/>
    <mergeCell ref="AT80:AT83"/>
    <mergeCell ref="AU80:AU83"/>
    <mergeCell ref="AV80:AV83"/>
    <mergeCell ref="AO80:AO83"/>
    <mergeCell ref="AP80:AP83"/>
    <mergeCell ref="BC80:BC83"/>
    <mergeCell ref="BD80:BD83"/>
    <mergeCell ref="AW80:AW83"/>
    <mergeCell ref="AX80:AX83"/>
    <mergeCell ref="AY80:AY83"/>
    <mergeCell ref="AZ80:AZ83"/>
    <mergeCell ref="AQ80:AQ83"/>
    <mergeCell ref="AR80:AR83"/>
    <mergeCell ref="AK80:AK83"/>
    <mergeCell ref="AL80:AL83"/>
    <mergeCell ref="AM80:AM83"/>
    <mergeCell ref="AN80:AN83"/>
    <mergeCell ref="BA72:BA75"/>
    <mergeCell ref="BB72:BB75"/>
    <mergeCell ref="BC72:BC75"/>
    <mergeCell ref="BD72:BD75"/>
    <mergeCell ref="AU72:AU75"/>
    <mergeCell ref="AV72:AV75"/>
    <mergeCell ref="BA76:BA79"/>
    <mergeCell ref="BB76:BB79"/>
    <mergeCell ref="AW72:AW75"/>
    <mergeCell ref="AX72:AX75"/>
    <mergeCell ref="AY72:AY75"/>
    <mergeCell ref="AZ72:AZ75"/>
    <mergeCell ref="AY76:AY79"/>
    <mergeCell ref="AZ76:AZ79"/>
    <mergeCell ref="AS72:AS75"/>
    <mergeCell ref="AT72:AT75"/>
    <mergeCell ref="AK72:AK75"/>
    <mergeCell ref="AL72:AL75"/>
    <mergeCell ref="AM72:AM75"/>
    <mergeCell ref="AN72:AN75"/>
    <mergeCell ref="AO72:AO75"/>
    <mergeCell ref="AP72:AP75"/>
    <mergeCell ref="AQ72:AQ75"/>
    <mergeCell ref="AR72:AR75"/>
    <mergeCell ref="BA68:BA71"/>
    <mergeCell ref="BB68:BB71"/>
    <mergeCell ref="AS68:AS71"/>
    <mergeCell ref="AT68:AT71"/>
    <mergeCell ref="AU68:AU71"/>
    <mergeCell ref="AV68:AV71"/>
    <mergeCell ref="AO68:AO71"/>
    <mergeCell ref="AP68:AP71"/>
    <mergeCell ref="BC68:BC71"/>
    <mergeCell ref="BD68:BD71"/>
    <mergeCell ref="AW68:AW71"/>
    <mergeCell ref="AX68:AX71"/>
    <mergeCell ref="AY68:AY71"/>
    <mergeCell ref="AZ68:AZ71"/>
    <mergeCell ref="AQ68:AQ71"/>
    <mergeCell ref="AR68:AR71"/>
    <mergeCell ref="AK68:AK71"/>
    <mergeCell ref="AL68:AL71"/>
    <mergeCell ref="AM68:AM71"/>
    <mergeCell ref="AN68:AN71"/>
    <mergeCell ref="BA60:BA63"/>
    <mergeCell ref="BB60:BB63"/>
    <mergeCell ref="BC60:BC63"/>
    <mergeCell ref="BD60:BD63"/>
    <mergeCell ref="AU60:AU63"/>
    <mergeCell ref="AV60:AV63"/>
    <mergeCell ref="BA64:BA67"/>
    <mergeCell ref="BB64:BB67"/>
    <mergeCell ref="AW60:AW63"/>
    <mergeCell ref="AX60:AX63"/>
    <mergeCell ref="AY60:AY63"/>
    <mergeCell ref="AZ60:AZ63"/>
    <mergeCell ref="AY64:AY67"/>
    <mergeCell ref="AZ64:AZ67"/>
    <mergeCell ref="AS64:AS67"/>
    <mergeCell ref="AT64:AT67"/>
    <mergeCell ref="AO60:AO63"/>
    <mergeCell ref="AP60:AP63"/>
    <mergeCell ref="AQ60:AQ63"/>
    <mergeCell ref="AR60:AR63"/>
    <mergeCell ref="AQ64:AQ67"/>
    <mergeCell ref="AR64:AR67"/>
    <mergeCell ref="AS60:AS63"/>
    <mergeCell ref="AT60:AT63"/>
    <mergeCell ref="AK60:AK63"/>
    <mergeCell ref="AL60:AL63"/>
    <mergeCell ref="AM60:AM63"/>
    <mergeCell ref="AN60:AN63"/>
    <mergeCell ref="AK64:AK67"/>
    <mergeCell ref="AL64:AL67"/>
    <mergeCell ref="BA56:BA59"/>
    <mergeCell ref="BB56:BB59"/>
    <mergeCell ref="AS56:AS59"/>
    <mergeCell ref="AT56:AT59"/>
    <mergeCell ref="AU56:AU59"/>
    <mergeCell ref="AV56:AV59"/>
    <mergeCell ref="AO56:AO59"/>
    <mergeCell ref="AP56:AP59"/>
    <mergeCell ref="BC56:BC59"/>
    <mergeCell ref="BD56:BD59"/>
    <mergeCell ref="AW56:AW59"/>
    <mergeCell ref="AX56:AX59"/>
    <mergeCell ref="AY56:AY59"/>
    <mergeCell ref="AZ56:AZ59"/>
    <mergeCell ref="AQ56:AQ59"/>
    <mergeCell ref="AR56:AR59"/>
    <mergeCell ref="AK56:AK59"/>
    <mergeCell ref="AL56:AL59"/>
    <mergeCell ref="AM56:AM59"/>
    <mergeCell ref="AN56:AN59"/>
    <mergeCell ref="BA52:BA55"/>
    <mergeCell ref="BB52:BB55"/>
    <mergeCell ref="BC52:BC55"/>
    <mergeCell ref="BD52:BD55"/>
    <mergeCell ref="AW52:AW55"/>
    <mergeCell ref="AX52:AX55"/>
    <mergeCell ref="AY52:AY55"/>
    <mergeCell ref="AZ52:AZ55"/>
    <mergeCell ref="AS52:AS55"/>
    <mergeCell ref="AT52:AT55"/>
    <mergeCell ref="AU52:AU55"/>
    <mergeCell ref="AV52:AV55"/>
    <mergeCell ref="AR52:AR55"/>
    <mergeCell ref="BF13:BF18"/>
    <mergeCell ref="A2:AE2"/>
    <mergeCell ref="A4:AE4"/>
    <mergeCell ref="AY13:AY18"/>
    <mergeCell ref="AZ13:AZ18"/>
    <mergeCell ref="BA13:BA18"/>
    <mergeCell ref="BB13:BB18"/>
    <mergeCell ref="AU13:AU18"/>
    <mergeCell ref="AV13:AV18"/>
    <mergeCell ref="AW13:AW18"/>
    <mergeCell ref="AX13:AX18"/>
    <mergeCell ref="AQ13:AQ18"/>
    <mergeCell ref="AR13:AR18"/>
    <mergeCell ref="AS13:AS18"/>
    <mergeCell ref="AT13:AT18"/>
    <mergeCell ref="AN13:AN18"/>
    <mergeCell ref="AO13:AO18"/>
    <mergeCell ref="AP13:AP18"/>
    <mergeCell ref="AJ13:AJ18"/>
    <mergeCell ref="AK13:AK18"/>
    <mergeCell ref="AL13:AL18"/>
    <mergeCell ref="AM13:AM18"/>
    <mergeCell ref="BF2:BF11"/>
    <mergeCell ref="AH12:AM12"/>
    <mergeCell ref="AQ12:BB12"/>
    <mergeCell ref="A13:A18"/>
    <mergeCell ref="B13:B18"/>
    <mergeCell ref="C13:C18"/>
    <mergeCell ref="AF13:AF18"/>
    <mergeCell ref="AG13:AG18"/>
    <mergeCell ref="AH13:AH18"/>
    <mergeCell ref="AI13:AI18"/>
    <mergeCell ref="BC2:BC11"/>
    <mergeCell ref="BD2:BD11"/>
    <mergeCell ref="BE2:BE11"/>
    <mergeCell ref="BC13:BC18"/>
    <mergeCell ref="BD13:BD18"/>
    <mergeCell ref="BE13:BE18"/>
    <mergeCell ref="AQ1:BB4"/>
    <mergeCell ref="AW5:AW11"/>
    <mergeCell ref="AX5:AX11"/>
    <mergeCell ref="AY5:AY11"/>
    <mergeCell ref="AZ5:AZ11"/>
    <mergeCell ref="BA5:BA11"/>
    <mergeCell ref="BB5:BB11"/>
    <mergeCell ref="AR5:AR11"/>
    <mergeCell ref="AS5:AS11"/>
    <mergeCell ref="AT5:AT11"/>
    <mergeCell ref="AU5:AU11"/>
    <mergeCell ref="AV5:AV11"/>
    <mergeCell ref="O11:X11"/>
    <mergeCell ref="F12:AE12"/>
    <mergeCell ref="AF2:AF11"/>
    <mergeCell ref="AG2:AG11"/>
    <mergeCell ref="AN2:AN11"/>
    <mergeCell ref="AO2:AO11"/>
    <mergeCell ref="AP2:AP11"/>
    <mergeCell ref="AQ5:AQ11"/>
    <mergeCell ref="D9:D10"/>
    <mergeCell ref="B9:C10"/>
    <mergeCell ref="A9:A11"/>
    <mergeCell ref="AH1:AM4"/>
    <mergeCell ref="AH5:AH11"/>
    <mergeCell ref="AI5:AI11"/>
    <mergeCell ref="AJ5:AJ11"/>
    <mergeCell ref="AK5:AK11"/>
    <mergeCell ref="AL5:AL11"/>
    <mergeCell ref="AM5:AM11"/>
    <mergeCell ref="B109:B112"/>
    <mergeCell ref="A109:A112"/>
    <mergeCell ref="C109:C112"/>
    <mergeCell ref="AF109:AF112"/>
    <mergeCell ref="AG109:AG112"/>
    <mergeCell ref="AH109:AH112"/>
    <mergeCell ref="AI109:AI112"/>
    <mergeCell ref="AJ109:AJ112"/>
    <mergeCell ref="AK109:AK112"/>
    <mergeCell ref="AL109:AL112"/>
    <mergeCell ref="AM109:AM112"/>
    <mergeCell ref="AN109:AN112"/>
    <mergeCell ref="AO109:AO112"/>
    <mergeCell ref="AP109:AP112"/>
    <mergeCell ref="AQ109:AQ112"/>
    <mergeCell ref="AR109:AR112"/>
    <mergeCell ref="AZ109:AZ112"/>
    <mergeCell ref="AS109:AS112"/>
    <mergeCell ref="AT109:AT112"/>
    <mergeCell ref="AU109:AU112"/>
    <mergeCell ref="AV109:AV112"/>
    <mergeCell ref="AP113:AP116"/>
    <mergeCell ref="BE109:BE112"/>
    <mergeCell ref="BF109:BF112"/>
    <mergeCell ref="BA109:BA112"/>
    <mergeCell ref="BB109:BB112"/>
    <mergeCell ref="BC109:BC112"/>
    <mergeCell ref="BD109:BD112"/>
    <mergeCell ref="AW109:AW112"/>
    <mergeCell ref="AX109:AX112"/>
    <mergeCell ref="AY109:AY112"/>
    <mergeCell ref="AK113:AK116"/>
    <mergeCell ref="AL113:AL116"/>
    <mergeCell ref="AM113:AM116"/>
    <mergeCell ref="AO113:AO116"/>
    <mergeCell ref="AN113:AN116"/>
    <mergeCell ref="AG113:AG116"/>
    <mergeCell ref="AH113:AH116"/>
    <mergeCell ref="AI113:AI116"/>
    <mergeCell ref="AJ113:AJ116"/>
    <mergeCell ref="AQ113:AQ116"/>
    <mergeCell ref="AR113:AR116"/>
    <mergeCell ref="AS113:AS116"/>
    <mergeCell ref="AT113:AT116"/>
    <mergeCell ref="AU113:AU116"/>
    <mergeCell ref="AV113:AV116"/>
    <mergeCell ref="AW113:AW116"/>
    <mergeCell ref="AX113:AX116"/>
    <mergeCell ref="BD113:BD116"/>
    <mergeCell ref="BE113:BE116"/>
    <mergeCell ref="BF113:BF116"/>
    <mergeCell ref="AY113:AY116"/>
    <mergeCell ref="AZ113:AZ116"/>
    <mergeCell ref="BA113:BA116"/>
    <mergeCell ref="BB113:BB116"/>
    <mergeCell ref="BC113:BC116"/>
  </mergeCells>
  <printOptions/>
  <pageMargins left="0.1968503937007874" right="0.15748031496062992" top="0.1968503937007874" bottom="0.1968503937007874" header="0.1968503937007874" footer="0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előadása</dc:creator>
  <cp:keywords/>
  <dc:description/>
  <cp:lastModifiedBy>Koszta József Általános Iskola</cp:lastModifiedBy>
  <cp:lastPrinted>2012-09-06T07:55:56Z</cp:lastPrinted>
  <dcterms:created xsi:type="dcterms:W3CDTF">2004-08-25T16:04:00Z</dcterms:created>
  <dcterms:modified xsi:type="dcterms:W3CDTF">2012-09-24T13:12:52Z</dcterms:modified>
  <cp:category/>
  <cp:version/>
  <cp:contentType/>
  <cp:contentStatus/>
</cp:coreProperties>
</file>